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L177" i="1" l="1"/>
  <c r="L179" i="1"/>
  <c r="L180" i="1"/>
  <c r="L181" i="1"/>
  <c r="L182" i="1"/>
  <c r="L158" i="1"/>
  <c r="L159" i="1"/>
  <c r="L160" i="1"/>
  <c r="L161" i="1"/>
  <c r="L162" i="1"/>
  <c r="L163" i="1"/>
  <c r="L164" i="1"/>
  <c r="L139" i="1"/>
  <c r="L140" i="1"/>
  <c r="L141" i="1"/>
  <c r="L142" i="1"/>
  <c r="L143" i="1"/>
  <c r="L144" i="1"/>
  <c r="L145" i="1"/>
  <c r="L120" i="1"/>
  <c r="L121" i="1"/>
  <c r="L122" i="1"/>
  <c r="L123" i="1"/>
  <c r="L125" i="1"/>
  <c r="L126" i="1"/>
  <c r="L82" i="1"/>
  <c r="L83" i="1"/>
  <c r="L84" i="1"/>
  <c r="L85" i="1"/>
  <c r="L86" i="1"/>
  <c r="L87" i="1"/>
  <c r="L101" i="1"/>
  <c r="L102" i="1"/>
  <c r="L103" i="1"/>
  <c r="L104" i="1"/>
  <c r="L105" i="1"/>
  <c r="L106" i="1"/>
  <c r="L107" i="1"/>
  <c r="L63" i="1"/>
  <c r="L64" i="1"/>
  <c r="L65" i="1"/>
  <c r="L66" i="1"/>
  <c r="L67" i="1"/>
  <c r="L68" i="1"/>
  <c r="L69" i="1"/>
  <c r="L44" i="1"/>
  <c r="L46" i="1"/>
  <c r="L47" i="1"/>
  <c r="L48" i="1"/>
  <c r="L49" i="1"/>
  <c r="L25" i="1"/>
  <c r="L26" i="1"/>
  <c r="L27" i="1"/>
  <c r="L28" i="1"/>
  <c r="L29" i="1"/>
  <c r="L30" i="1"/>
  <c r="L31" i="1"/>
  <c r="K182" i="1" l="1"/>
  <c r="E182" i="1"/>
  <c r="F182" i="1"/>
  <c r="G182" i="1"/>
  <c r="H182" i="1"/>
  <c r="I182" i="1"/>
  <c r="J182" i="1"/>
  <c r="E181" i="1"/>
  <c r="F181" i="1"/>
  <c r="G181" i="1"/>
  <c r="H181" i="1"/>
  <c r="I181" i="1"/>
  <c r="J181" i="1"/>
  <c r="E180" i="1"/>
  <c r="F180" i="1"/>
  <c r="G180" i="1"/>
  <c r="H180" i="1"/>
  <c r="I180" i="1"/>
  <c r="J180" i="1"/>
  <c r="K179" i="1"/>
  <c r="E179" i="1"/>
  <c r="F179" i="1"/>
  <c r="G179" i="1"/>
  <c r="H179" i="1"/>
  <c r="I179" i="1"/>
  <c r="J179" i="1"/>
  <c r="K177" i="1"/>
  <c r="K178" i="1"/>
  <c r="E177" i="1"/>
  <c r="F177" i="1"/>
  <c r="G177" i="1"/>
  <c r="H177" i="1"/>
  <c r="I177" i="1"/>
  <c r="J177" i="1"/>
  <c r="E178" i="1"/>
  <c r="F178" i="1"/>
  <c r="G178" i="1"/>
  <c r="H178" i="1"/>
  <c r="I178" i="1"/>
  <c r="J178" i="1"/>
  <c r="F159" i="1"/>
  <c r="G159" i="1"/>
  <c r="H159" i="1"/>
  <c r="I159" i="1"/>
  <c r="K67" i="1"/>
  <c r="E124" i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3" i="1"/>
  <c r="E163" i="1"/>
  <c r="F163" i="1"/>
  <c r="G163" i="1"/>
  <c r="H163" i="1"/>
  <c r="I163" i="1"/>
  <c r="J163" i="1"/>
  <c r="K160" i="1"/>
  <c r="K161" i="1"/>
  <c r="E160" i="1"/>
  <c r="F160" i="1"/>
  <c r="G160" i="1"/>
  <c r="H160" i="1"/>
  <c r="I160" i="1"/>
  <c r="J160" i="1"/>
  <c r="E161" i="1"/>
  <c r="F161" i="1"/>
  <c r="G161" i="1"/>
  <c r="H161" i="1"/>
  <c r="I161" i="1"/>
  <c r="J161" i="1"/>
  <c r="K158" i="1"/>
  <c r="K159" i="1"/>
  <c r="E158" i="1"/>
  <c r="F158" i="1"/>
  <c r="G158" i="1"/>
  <c r="H158" i="1"/>
  <c r="I158" i="1"/>
  <c r="J158" i="1"/>
  <c r="E159" i="1"/>
  <c r="K145" i="1"/>
  <c r="E144" i="1"/>
  <c r="F144" i="1"/>
  <c r="G144" i="1"/>
  <c r="H144" i="1"/>
  <c r="I144" i="1"/>
  <c r="J144" i="1"/>
  <c r="K139" i="1"/>
  <c r="K140" i="1"/>
  <c r="K141" i="1"/>
  <c r="K142" i="1"/>
  <c r="E139" i="1"/>
  <c r="F139" i="1"/>
  <c r="G139" i="1"/>
  <c r="H139" i="1"/>
  <c r="I139" i="1"/>
  <c r="J139" i="1"/>
  <c r="E140" i="1"/>
  <c r="F140" i="1"/>
  <c r="G140" i="1"/>
  <c r="H140" i="1"/>
  <c r="I140" i="1"/>
  <c r="J140" i="1"/>
  <c r="E141" i="1"/>
  <c r="F141" i="1"/>
  <c r="G141" i="1"/>
  <c r="H141" i="1"/>
  <c r="I141" i="1"/>
  <c r="J141" i="1"/>
  <c r="E142" i="1"/>
  <c r="F142" i="1"/>
  <c r="G142" i="1"/>
  <c r="H142" i="1"/>
  <c r="I142" i="1"/>
  <c r="J142" i="1"/>
  <c r="K126" i="1"/>
  <c r="E126" i="1"/>
  <c r="F126" i="1"/>
  <c r="G126" i="1"/>
  <c r="H126" i="1"/>
  <c r="I126" i="1"/>
  <c r="J126" i="1"/>
  <c r="K125" i="1"/>
  <c r="E125" i="1"/>
  <c r="F125" i="1"/>
  <c r="G125" i="1"/>
  <c r="H125" i="1"/>
  <c r="I125" i="1"/>
  <c r="J125" i="1"/>
  <c r="K120" i="1"/>
  <c r="K121" i="1"/>
  <c r="K122" i="1"/>
  <c r="K123" i="1"/>
  <c r="E120" i="1"/>
  <c r="F120" i="1"/>
  <c r="G120" i="1"/>
  <c r="H120" i="1"/>
  <c r="I120" i="1"/>
  <c r="J120" i="1"/>
  <c r="E121" i="1"/>
  <c r="F121" i="1"/>
  <c r="G121" i="1"/>
  <c r="H121" i="1"/>
  <c r="I121" i="1"/>
  <c r="J121" i="1"/>
  <c r="E122" i="1"/>
  <c r="F122" i="1"/>
  <c r="G122" i="1"/>
  <c r="H122" i="1"/>
  <c r="I122" i="1"/>
  <c r="J122" i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2" i="1"/>
  <c r="K83" i="1"/>
  <c r="K84" i="1"/>
  <c r="K85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K87" i="1"/>
  <c r="E87" i="1"/>
  <c r="F87" i="1"/>
  <c r="G87" i="1"/>
  <c r="H87" i="1"/>
  <c r="I87" i="1"/>
  <c r="J87" i="1"/>
  <c r="K69" i="1"/>
  <c r="E69" i="1"/>
  <c r="F69" i="1"/>
  <c r="G69" i="1"/>
  <c r="H69" i="1"/>
  <c r="I69" i="1"/>
  <c r="J69" i="1"/>
  <c r="K63" i="1"/>
  <c r="K64" i="1"/>
  <c r="K65" i="1"/>
  <c r="K66" i="1"/>
  <c r="E63" i="1"/>
  <c r="F63" i="1"/>
  <c r="G63" i="1"/>
  <c r="H63" i="1"/>
  <c r="I63" i="1"/>
  <c r="J63" i="1"/>
  <c r="E64" i="1"/>
  <c r="F64" i="1"/>
  <c r="G64" i="1"/>
  <c r="H64" i="1"/>
  <c r="I64" i="1"/>
  <c r="J64" i="1"/>
  <c r="E65" i="1"/>
  <c r="F65" i="1"/>
  <c r="G65" i="1"/>
  <c r="H65" i="1"/>
  <c r="I65" i="1"/>
  <c r="J65" i="1"/>
  <c r="E66" i="1"/>
  <c r="F66" i="1"/>
  <c r="G66" i="1"/>
  <c r="H66" i="1"/>
  <c r="I66" i="1"/>
  <c r="J66" i="1"/>
  <c r="K68" i="1"/>
  <c r="E68" i="1"/>
  <c r="F68" i="1"/>
  <c r="G68" i="1"/>
  <c r="H68" i="1"/>
  <c r="I68" i="1"/>
  <c r="J68" i="1"/>
  <c r="K49" i="1"/>
  <c r="E49" i="1"/>
  <c r="F49" i="1"/>
  <c r="G49" i="1"/>
  <c r="H49" i="1"/>
  <c r="I49" i="1"/>
  <c r="J49" i="1"/>
  <c r="K47" i="1"/>
  <c r="E47" i="1"/>
  <c r="F47" i="1"/>
  <c r="G47" i="1"/>
  <c r="H47" i="1"/>
  <c r="I47" i="1"/>
  <c r="J47" i="1"/>
  <c r="K48" i="1"/>
  <c r="E48" i="1"/>
  <c r="F48" i="1"/>
  <c r="G48" i="1"/>
  <c r="H48" i="1"/>
  <c r="I48" i="1"/>
  <c r="J48" i="1"/>
  <c r="K46" i="1"/>
  <c r="E46" i="1"/>
  <c r="F46" i="1"/>
  <c r="G46" i="1"/>
  <c r="H46" i="1"/>
  <c r="I46" i="1"/>
  <c r="J46" i="1"/>
  <c r="E44" i="1"/>
  <c r="F44" i="1"/>
  <c r="G44" i="1"/>
  <c r="H44" i="1"/>
  <c r="I44" i="1"/>
  <c r="J44" i="1"/>
  <c r="E45" i="1"/>
  <c r="F45" i="1"/>
  <c r="G45" i="1"/>
  <c r="H45" i="1"/>
  <c r="I45" i="1"/>
  <c r="J45" i="1"/>
  <c r="E31" i="1"/>
  <c r="F31" i="1"/>
  <c r="G31" i="1"/>
  <c r="H31" i="1"/>
  <c r="I31" i="1"/>
  <c r="J31" i="1"/>
  <c r="K27" i="1"/>
  <c r="K28" i="1"/>
  <c r="K31" i="1" s="1"/>
  <c r="E27" i="1"/>
  <c r="F27" i="1"/>
  <c r="G27" i="1"/>
  <c r="H27" i="1"/>
  <c r="I27" i="1"/>
  <c r="J27" i="1"/>
  <c r="E28" i="1"/>
  <c r="F28" i="1"/>
  <c r="G28" i="1"/>
  <c r="H28" i="1"/>
  <c r="I28" i="1"/>
  <c r="J28" i="1"/>
  <c r="K30" i="1"/>
  <c r="K25" i="1"/>
  <c r="E25" i="1"/>
  <c r="F25" i="1"/>
  <c r="G25" i="1"/>
  <c r="H25" i="1"/>
  <c r="I25" i="1"/>
  <c r="J25" i="1"/>
  <c r="K26" i="1"/>
  <c r="E26" i="1"/>
  <c r="F26" i="1"/>
  <c r="G26" i="1"/>
  <c r="H26" i="1"/>
  <c r="I26" i="1"/>
  <c r="J26" i="1"/>
  <c r="K10" i="1"/>
  <c r="E10" i="1"/>
  <c r="E67" i="1" s="1"/>
  <c r="F10" i="1"/>
  <c r="F67" i="1" s="1"/>
  <c r="G10" i="1"/>
  <c r="G67" i="1" s="1"/>
  <c r="H10" i="1"/>
  <c r="H67" i="1" s="1"/>
  <c r="I10" i="1"/>
  <c r="I67" i="1" s="1"/>
  <c r="J10" i="1"/>
  <c r="J67" i="1" s="1"/>
  <c r="K9" i="1"/>
  <c r="E9" i="1"/>
  <c r="F9" i="1"/>
  <c r="G9" i="1"/>
  <c r="H9" i="1"/>
  <c r="I9" i="1"/>
  <c r="J9" i="1"/>
  <c r="K8" i="1"/>
  <c r="E8" i="1"/>
  <c r="F8" i="1"/>
  <c r="G8" i="1"/>
  <c r="H8" i="1"/>
  <c r="I8" i="1"/>
  <c r="J8" i="1"/>
  <c r="K6" i="1"/>
  <c r="E6" i="1"/>
  <c r="F6" i="1"/>
  <c r="G6" i="1"/>
  <c r="H6" i="1"/>
  <c r="I6" i="1"/>
  <c r="J6" i="1"/>
  <c r="K7" i="1"/>
  <c r="F7" i="1"/>
  <c r="G7" i="1"/>
  <c r="H7" i="1"/>
  <c r="I7" i="1"/>
  <c r="J7" i="1"/>
  <c r="E7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38" i="1" l="1"/>
  <c r="L196" i="1"/>
  <c r="J196" i="1"/>
  <c r="F196" i="1"/>
  <c r="H196" i="1"/>
  <c r="G196" i="1"/>
  <c r="I196" i="1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<sst xmlns="http://schemas.openxmlformats.org/spreadsheetml/2006/main" count="197" uniqueCount="50">
  <si>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</si>
  <si>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</si>
  <si>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</si>
  <si>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</si>
  <si>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</si>
  <si>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</si>
  <si>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</si>
  <si>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</si>
  <si>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</si>
  <si>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</si>
  <si>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</si>
  <si>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</si>
  <si>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</si>
  <si>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</si>
  <si>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</si>
  <si>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</si>
  <si>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</si>
  <si>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</si>
  <si>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</si>
  <si>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</si>
  <si>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</si>
  <si>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</si>
  <si>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</si>
  <si>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</si>
  <si>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</si>
  <si>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</si>
  <si>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</si>
  <si>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</si>
  <si>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</si>
  <si>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</si>
  <si>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</si>
  <si>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</si>
  <si>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</si>
  <si>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</si>
  <si>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</si>
  <si>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</si>
  <si>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</si>
  <si>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</si>
  <si>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</si>
  <si>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</si>
  <si>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</si>
  <si>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</si>
  <si>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</si>
  <si>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>54-16к</t>
  </si>
  <si>
    <t xml:space="preserve">54-1т                                     </t>
  </si>
  <si>
    <t xml:space="preserve">Фрукт </t>
  </si>
  <si>
    <t>Пром</t>
  </si>
  <si>
    <t>директор школы</t>
  </si>
  <si>
    <t>Гилязова Г.Ф.</t>
  </si>
  <si>
    <t>МБОУ "Старошалтинская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</si>
</sst>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dorovaln/Desktop/&#1087;&#1080;&#1090;&#1072;&#1085;&#1080;&#1077;%202023-2024%20&#1075;/&#1084;&#1077;&#1085;&#1102;%2001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_1%20-%20&#1089;%20&#1086;&#1073;&#1077;&#1076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  <cell r="B5" t="str">
            <v>Сыр твердых сортов в нарезке</v>
          </cell>
          <cell r="C5">
            <v>30</v>
          </cell>
          <cell r="D5">
            <v>7</v>
          </cell>
          <cell r="E5">
            <v>8.9</v>
          </cell>
          <cell r="F5">
            <v>0</v>
          </cell>
          <cell r="G5">
            <v>107.5</v>
          </cell>
        </row>
        <row r="6">
          <cell r="A6" t="str">
            <v>54-9к</v>
          </cell>
          <cell r="B6" t="str">
            <v>Каша вязкая молочная овсяная</v>
          </cell>
          <cell r="C6">
            <v>200</v>
          </cell>
          <cell r="D6">
            <v>8.6</v>
          </cell>
          <cell r="E6">
            <v>11.3</v>
          </cell>
          <cell r="F6">
            <v>34.299999999999997</v>
          </cell>
          <cell r="G6">
            <v>272.8</v>
          </cell>
        </row>
        <row r="7">
          <cell r="A7" t="str">
            <v>Пром.</v>
          </cell>
          <cell r="B7" t="str">
            <v xml:space="preserve">Фрукт </v>
          </cell>
          <cell r="C7">
            <v>100</v>
          </cell>
          <cell r="D7">
            <v>0.8</v>
          </cell>
          <cell r="E7">
            <v>0.2</v>
          </cell>
          <cell r="F7">
            <v>7.5</v>
          </cell>
          <cell r="G7">
            <v>35</v>
          </cell>
        </row>
        <row r="8">
          <cell r="A8" t="str">
            <v>54-2гн</v>
          </cell>
          <cell r="B8" t="str">
            <v>Чай с сахаром</v>
          </cell>
          <cell r="C8">
            <v>200</v>
          </cell>
          <cell r="D8">
            <v>0.2</v>
          </cell>
          <cell r="E8">
            <v>0</v>
          </cell>
          <cell r="F8">
            <v>6.4</v>
          </cell>
          <cell r="G8">
            <v>26.8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3">
          <cell r="A13" t="str">
            <v>53-19з</v>
          </cell>
          <cell r="B13" t="str">
            <v xml:space="preserve">Масло сливочное </v>
          </cell>
          <cell r="C13">
            <v>10</v>
          </cell>
          <cell r="D13">
            <v>0.1</v>
          </cell>
          <cell r="E13">
            <v>7.2</v>
          </cell>
          <cell r="F13">
            <v>0.1</v>
          </cell>
          <cell r="G13">
            <v>66.099999999999994</v>
          </cell>
        </row>
        <row r="14">
          <cell r="A14" t="str">
            <v>54-11г</v>
          </cell>
          <cell r="B14" t="str">
            <v>Картофельное пюре</v>
          </cell>
          <cell r="C14">
            <v>150</v>
          </cell>
          <cell r="D14">
            <v>3.1</v>
          </cell>
          <cell r="E14">
            <v>5.3</v>
          </cell>
          <cell r="F14">
            <v>19.8</v>
          </cell>
          <cell r="G14">
            <v>139.4</v>
          </cell>
        </row>
        <row r="15">
          <cell r="A15" t="str">
            <v>54-25м</v>
          </cell>
        </row>
        <row r="16">
          <cell r="A16" t="str">
            <v>54-3гн</v>
          </cell>
          <cell r="B16" t="str">
            <v>Чай с лимоном и сахаром</v>
          </cell>
          <cell r="C16">
            <v>200</v>
          </cell>
          <cell r="D16">
            <v>0.2</v>
          </cell>
          <cell r="E16">
            <v>0.1</v>
          </cell>
          <cell r="F16">
            <v>6.6</v>
          </cell>
          <cell r="G16">
            <v>27.9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18">
          <cell r="B18" t="str">
            <v>Хлеб ржаной</v>
          </cell>
          <cell r="C18">
            <v>25</v>
          </cell>
          <cell r="D18">
            <v>1.7</v>
          </cell>
          <cell r="E18">
            <v>0.3</v>
          </cell>
          <cell r="F18">
            <v>8.4</v>
          </cell>
          <cell r="G18">
            <v>42.7</v>
          </cell>
        </row>
        <row r="23">
          <cell r="B23" t="str">
            <v>Каша вязкая молочная Дружба</v>
          </cell>
          <cell r="C23">
            <v>100</v>
          </cell>
          <cell r="D23">
            <v>2.5</v>
          </cell>
          <cell r="E23">
            <v>2.9</v>
          </cell>
          <cell r="F23">
            <v>12.05</v>
          </cell>
          <cell r="G23">
            <v>84.45</v>
          </cell>
        </row>
        <row r="24">
          <cell r="B24" t="str">
            <v>Запеканка из творога</v>
          </cell>
          <cell r="C24">
            <v>75</v>
          </cell>
          <cell r="D24">
            <v>14.8</v>
          </cell>
          <cell r="E24">
            <v>5.3</v>
          </cell>
          <cell r="F24">
            <v>10.8</v>
          </cell>
          <cell r="G24">
            <v>150.6</v>
          </cell>
        </row>
        <row r="25">
          <cell r="A25" t="str">
            <v>Пром.</v>
          </cell>
          <cell r="B25" t="str">
            <v xml:space="preserve">Фрукт </v>
          </cell>
          <cell r="C25">
            <v>100</v>
          </cell>
          <cell r="D25">
            <v>0.8</v>
          </cell>
          <cell r="E25">
            <v>0.2</v>
          </cell>
          <cell r="F25">
            <v>7.5</v>
          </cell>
          <cell r="G25">
            <v>35</v>
          </cell>
        </row>
        <row r="26">
          <cell r="A26" t="str">
            <v>54-21гн</v>
          </cell>
          <cell r="B26" t="str">
            <v>Какао с молоком</v>
          </cell>
          <cell r="C26">
            <v>200</v>
          </cell>
          <cell r="D26">
            <v>4.7</v>
          </cell>
          <cell r="E26">
            <v>3.5</v>
          </cell>
          <cell r="F26">
            <v>12.5</v>
          </cell>
          <cell r="G26">
            <v>100.4</v>
          </cell>
        </row>
        <row r="28">
          <cell r="A28" t="str">
            <v>Пром.</v>
          </cell>
          <cell r="B28" t="str">
            <v>Хлеб пшеничный</v>
          </cell>
          <cell r="C28">
            <v>45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C29">
            <v>25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4">
          <cell r="A34" t="str">
            <v>54-2з</v>
          </cell>
          <cell r="B34" t="str">
            <v>Овощи в нарезке (Расчет: огурец)4</v>
          </cell>
          <cell r="C34">
            <v>60</v>
          </cell>
          <cell r="D34">
            <v>0.4</v>
          </cell>
          <cell r="E34">
            <v>0</v>
          </cell>
          <cell r="F34">
            <v>1.1000000000000001</v>
          </cell>
          <cell r="G34">
            <v>6.3</v>
          </cell>
        </row>
        <row r="35">
          <cell r="A35" t="str">
            <v>54-10г</v>
          </cell>
          <cell r="B35" t="str">
            <v>Картофель отварной в молоке</v>
          </cell>
          <cell r="C35">
            <v>150</v>
          </cell>
          <cell r="D35">
            <v>4.5</v>
          </cell>
          <cell r="E35">
            <v>5.5</v>
          </cell>
          <cell r="F35">
            <v>26.5</v>
          </cell>
          <cell r="G35">
            <v>173.7</v>
          </cell>
        </row>
        <row r="36">
          <cell r="A36" t="str">
            <v>54-14р</v>
          </cell>
          <cell r="B36" t="str">
            <v>Котлета рыбная любительская (минтай)</v>
          </cell>
          <cell r="C36">
            <v>100</v>
          </cell>
          <cell r="D36">
            <v>12.8</v>
          </cell>
          <cell r="E36">
            <v>4.0999999999999996</v>
          </cell>
          <cell r="F36">
            <v>6.1</v>
          </cell>
          <cell r="G36">
            <v>112.3</v>
          </cell>
        </row>
        <row r="37">
          <cell r="A37" t="str">
            <v>54-23гн</v>
          </cell>
          <cell r="B37" t="str">
            <v>Кофейный напиток с молоком</v>
          </cell>
          <cell r="C37">
            <v>200</v>
          </cell>
          <cell r="D37">
            <v>3.9</v>
          </cell>
          <cell r="E37">
            <v>2.9</v>
          </cell>
          <cell r="F37">
            <v>11.2</v>
          </cell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3">
          <cell r="A43" t="str">
            <v>54-1з</v>
          </cell>
          <cell r="B43" t="str">
            <v>Сыр твердых сортов в нарезке</v>
          </cell>
          <cell r="C43">
            <v>15</v>
          </cell>
          <cell r="D43">
            <v>3.5</v>
          </cell>
          <cell r="E43">
            <v>4.45</v>
          </cell>
          <cell r="F43">
            <v>0</v>
          </cell>
          <cell r="G43">
            <v>53.75</v>
          </cell>
        </row>
        <row r="44">
          <cell r="A44" t="str">
            <v>54-4г</v>
          </cell>
          <cell r="B44" t="str">
            <v>Каша гречневая рассыпчатая</v>
          </cell>
          <cell r="C44">
            <v>150</v>
          </cell>
          <cell r="D44">
            <v>8.1999999999999993</v>
          </cell>
          <cell r="E44">
            <v>6.3</v>
          </cell>
          <cell r="F44">
            <v>35.9</v>
          </cell>
          <cell r="G44">
            <v>233.7</v>
          </cell>
        </row>
        <row r="45">
          <cell r="A45" t="str">
            <v xml:space="preserve">54-1м </v>
          </cell>
          <cell r="B45" t="str">
            <v>Бефстроганов из отварной говядины</v>
          </cell>
          <cell r="C45">
            <v>90</v>
          </cell>
          <cell r="D45">
            <v>13.5</v>
          </cell>
          <cell r="E45">
            <v>14</v>
          </cell>
          <cell r="F45">
            <v>2.1</v>
          </cell>
          <cell r="G45">
            <v>188.3</v>
          </cell>
        </row>
        <row r="46">
          <cell r="A46" t="str">
            <v>54-3гн</v>
          </cell>
          <cell r="B46" t="str">
            <v>Чай с лимоном и сахаром</v>
          </cell>
          <cell r="C46">
            <v>200</v>
          </cell>
          <cell r="D46">
            <v>0.2</v>
          </cell>
          <cell r="E46">
            <v>0.1</v>
          </cell>
          <cell r="F46">
            <v>6.6</v>
          </cell>
          <cell r="G46">
            <v>27.9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1">
          <cell r="A61" t="str">
            <v>54-3з</v>
          </cell>
          <cell r="B61" t="str">
            <v>Овощи в нарезке (Расчет: помидор)4</v>
          </cell>
          <cell r="C61">
            <v>60</v>
          </cell>
          <cell r="D61">
            <v>0.7</v>
          </cell>
          <cell r="E61">
            <v>0.1</v>
          </cell>
          <cell r="F61">
            <v>2.2999999999999998</v>
          </cell>
          <cell r="G61">
            <v>12.8</v>
          </cell>
        </row>
        <row r="62">
          <cell r="A62" t="str">
            <v>54-2г</v>
          </cell>
          <cell r="B62" t="str">
            <v>Макароны отварные с овощами</v>
          </cell>
          <cell r="C62">
            <v>150</v>
          </cell>
          <cell r="D62">
            <v>4.7</v>
          </cell>
          <cell r="E62">
            <v>6.2</v>
          </cell>
          <cell r="F62">
            <v>26.5</v>
          </cell>
          <cell r="G62">
            <v>180.7</v>
          </cell>
        </row>
        <row r="63">
          <cell r="A63" t="str">
            <v>54-25м</v>
          </cell>
          <cell r="B63" t="str">
            <v>Курица тушеная с морковью</v>
          </cell>
          <cell r="C63">
            <v>100</v>
          </cell>
          <cell r="D63">
            <v>14.1</v>
          </cell>
          <cell r="E63">
            <v>5.8</v>
          </cell>
          <cell r="F63">
            <v>4.4000000000000004</v>
          </cell>
          <cell r="G63">
            <v>126.4</v>
          </cell>
        </row>
        <row r="64">
          <cell r="A64" t="str">
            <v>54-3гн</v>
          </cell>
          <cell r="B64" t="str">
            <v>Чай с лимоном и сахаром</v>
          </cell>
          <cell r="C64">
            <v>200</v>
          </cell>
          <cell r="D64">
            <v>0.2</v>
          </cell>
          <cell r="E64">
            <v>0.1</v>
          </cell>
          <cell r="F64">
            <v>6.6</v>
          </cell>
          <cell r="G64">
            <v>27.9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0">
          <cell r="B70" t="str">
            <v>Сыр твердых сортов в нарезке</v>
          </cell>
          <cell r="C70">
            <v>15</v>
          </cell>
          <cell r="D70">
            <v>3.5</v>
          </cell>
          <cell r="E70">
            <v>4.4000000000000004</v>
          </cell>
          <cell r="F70">
            <v>0</v>
          </cell>
          <cell r="G70">
            <v>53.7</v>
          </cell>
        </row>
        <row r="71">
          <cell r="A71" t="str">
            <v>54-21г</v>
          </cell>
          <cell r="B71" t="str">
            <v>Горошница</v>
          </cell>
          <cell r="C71">
            <v>150</v>
          </cell>
          <cell r="D71">
            <v>14.5</v>
          </cell>
          <cell r="E71">
            <v>1.3</v>
          </cell>
          <cell r="F71">
            <v>33.799999999999997</v>
          </cell>
          <cell r="G71">
            <v>204.8</v>
          </cell>
        </row>
        <row r="72">
          <cell r="A72" t="str">
            <v>54-23м</v>
          </cell>
          <cell r="B72" t="str">
            <v>Биточек из курицы</v>
          </cell>
          <cell r="C72">
            <v>90</v>
          </cell>
          <cell r="D72">
            <v>17.2</v>
          </cell>
          <cell r="E72">
            <v>3.9</v>
          </cell>
          <cell r="F72">
            <v>12</v>
          </cell>
          <cell r="G72">
            <v>151.80000000000001</v>
          </cell>
        </row>
        <row r="73">
          <cell r="A73" t="str">
            <v>54-2гн</v>
          </cell>
          <cell r="B73" t="str">
            <v>Чай с сахаром</v>
          </cell>
          <cell r="C73">
            <v>200</v>
          </cell>
          <cell r="D73">
            <v>0.2</v>
          </cell>
          <cell r="E73">
            <v>0</v>
          </cell>
          <cell r="F73">
            <v>6.4</v>
          </cell>
          <cell r="G73">
            <v>26.8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0">
          <cell r="A80" t="str">
            <v>54-2з</v>
          </cell>
          <cell r="B80" t="str">
            <v>Овощи в нарезке (Расчет: огурец)4</v>
          </cell>
          <cell r="C80">
            <v>60</v>
          </cell>
          <cell r="D80">
            <v>0.4</v>
          </cell>
          <cell r="E80">
            <v>0</v>
          </cell>
          <cell r="F80">
            <v>1.1000000000000001</v>
          </cell>
          <cell r="G80">
            <v>6.3</v>
          </cell>
        </row>
        <row r="81">
          <cell r="A81" t="str">
            <v>54-11г</v>
          </cell>
          <cell r="B81" t="str">
            <v>Картофельное пюре</v>
          </cell>
          <cell r="C81">
            <v>150</v>
          </cell>
          <cell r="D81">
            <v>3.1</v>
          </cell>
          <cell r="E81">
            <v>5.3</v>
          </cell>
          <cell r="F81">
            <v>19.8</v>
          </cell>
          <cell r="G81">
            <v>139.4</v>
          </cell>
        </row>
        <row r="82">
          <cell r="A82" t="str">
            <v>54-16м</v>
          </cell>
          <cell r="B82" t="str">
            <v>Тефтели из говядины с рисом</v>
          </cell>
        </row>
        <row r="84">
          <cell r="A84" t="str">
            <v>54-3гн</v>
          </cell>
          <cell r="B84" t="str">
            <v>Чай с лимоном и сахаром</v>
          </cell>
          <cell r="C84">
            <v>200</v>
          </cell>
          <cell r="D84">
            <v>0.2</v>
          </cell>
          <cell r="E84">
            <v>0.1</v>
          </cell>
          <cell r="F84">
            <v>6.6</v>
          </cell>
          <cell r="G84">
            <v>27.9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  <row r="90">
          <cell r="A90" t="str">
            <v>54-16к</v>
          </cell>
          <cell r="B90" t="str">
            <v>Каша вязкая молочная Дружба</v>
          </cell>
          <cell r="C90">
            <v>100</v>
          </cell>
          <cell r="D90">
            <v>2.5</v>
          </cell>
          <cell r="E90">
            <v>2.9</v>
          </cell>
          <cell r="F90">
            <v>12.05</v>
          </cell>
          <cell r="G90">
            <v>84.45</v>
          </cell>
        </row>
        <row r="91">
          <cell r="A91" t="str">
            <v xml:space="preserve">54-1т                                     </v>
          </cell>
          <cell r="B91" t="str">
            <v>Запеканка из творога</v>
          </cell>
          <cell r="C91">
            <v>75</v>
          </cell>
          <cell r="D91">
            <v>14.8</v>
          </cell>
          <cell r="E91">
            <v>5.3</v>
          </cell>
          <cell r="F91">
            <v>10.8</v>
          </cell>
          <cell r="G91">
            <v>150.6</v>
          </cell>
        </row>
        <row r="92">
          <cell r="B92" t="str">
            <v>Фрукт (Расчет: банан)2</v>
          </cell>
          <cell r="C92">
            <v>150</v>
          </cell>
          <cell r="D92">
            <v>2.2999999999999998</v>
          </cell>
          <cell r="E92">
            <v>0.8</v>
          </cell>
          <cell r="F92">
            <v>31.5</v>
          </cell>
          <cell r="G92">
            <v>141.80000000000001</v>
          </cell>
        </row>
        <row r="93">
          <cell r="A93" t="str">
            <v>54-21гн</v>
          </cell>
          <cell r="B93" t="str">
            <v>Какао с молоком</v>
          </cell>
          <cell r="C93">
            <v>200</v>
          </cell>
          <cell r="D93">
            <v>4.7</v>
          </cell>
          <cell r="E93">
            <v>3.5</v>
          </cell>
          <cell r="F93">
            <v>12.5</v>
          </cell>
          <cell r="G93">
            <v>100.4</v>
          </cell>
        </row>
        <row r="94">
          <cell r="A94" t="str">
            <v>Пром.</v>
          </cell>
          <cell r="B94" t="str">
            <v>Джем из абрикосов</v>
          </cell>
          <cell r="C94">
            <v>5</v>
          </cell>
          <cell r="D94">
            <v>0</v>
          </cell>
          <cell r="E94">
            <v>0</v>
          </cell>
          <cell r="F94">
            <v>3.6</v>
          </cell>
          <cell r="G94">
            <v>14.5</v>
          </cell>
        </row>
        <row r="95">
          <cell r="B95" t="str">
            <v>Хлеб пшеничный</v>
          </cell>
          <cell r="C95">
            <v>30</v>
          </cell>
          <cell r="D95">
            <v>2.2999999999999998</v>
          </cell>
          <cell r="E95">
            <v>0.2</v>
          </cell>
          <cell r="F95">
            <v>14.8</v>
          </cell>
          <cell r="G95">
            <v>70.3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L25">
            <v>13.2</v>
          </cell>
        </row>
        <row r="26">
          <cell r="L26">
            <v>7.78</v>
          </cell>
        </row>
        <row r="27">
          <cell r="L27">
            <v>3.39</v>
          </cell>
        </row>
        <row r="28">
          <cell r="L28">
            <v>2.4300000000000002</v>
          </cell>
        </row>
        <row r="30">
          <cell r="L30">
            <v>31.28</v>
          </cell>
        </row>
        <row r="31">
          <cell r="L31">
            <v>1.35</v>
          </cell>
        </row>
        <row r="44">
          <cell r="L44">
            <v>14.15</v>
          </cell>
        </row>
        <row r="46">
          <cell r="L46">
            <v>14.64</v>
          </cell>
        </row>
        <row r="47">
          <cell r="L47">
            <v>2.4300000000000002</v>
          </cell>
        </row>
        <row r="48">
          <cell r="L48">
            <v>11</v>
          </cell>
        </row>
        <row r="49">
          <cell r="L49">
            <v>1.35</v>
          </cell>
        </row>
        <row r="63">
          <cell r="L63">
            <v>11.07</v>
          </cell>
        </row>
        <row r="64">
          <cell r="L64">
            <v>43.45</v>
          </cell>
        </row>
        <row r="65">
          <cell r="L65">
            <v>11.29</v>
          </cell>
        </row>
        <row r="66">
          <cell r="L66">
            <v>1.62</v>
          </cell>
        </row>
        <row r="67">
          <cell r="L67">
            <v>11</v>
          </cell>
        </row>
        <row r="68">
          <cell r="L68">
            <v>5.52</v>
          </cell>
        </row>
        <row r="69">
          <cell r="L69">
            <v>1.08</v>
          </cell>
        </row>
        <row r="82">
          <cell r="L82">
            <v>9.89</v>
          </cell>
        </row>
        <row r="83">
          <cell r="L83">
            <v>35.89</v>
          </cell>
        </row>
        <row r="84">
          <cell r="L84">
            <v>3.39</v>
          </cell>
        </row>
        <row r="85">
          <cell r="L85">
            <v>2.4300000000000002</v>
          </cell>
        </row>
        <row r="86">
          <cell r="L86">
            <v>5.5</v>
          </cell>
        </row>
        <row r="87">
          <cell r="L87">
            <v>9.98</v>
          </cell>
        </row>
        <row r="101">
          <cell r="L101">
            <v>42.26</v>
          </cell>
        </row>
        <row r="102">
          <cell r="L102">
            <v>14.84</v>
          </cell>
        </row>
        <row r="103">
          <cell r="L103">
            <v>1.59</v>
          </cell>
        </row>
        <row r="104">
          <cell r="L104">
            <v>2.4300000000000002</v>
          </cell>
        </row>
        <row r="106">
          <cell r="L106">
            <v>1.35</v>
          </cell>
        </row>
        <row r="120">
          <cell r="L120">
            <v>14.23</v>
          </cell>
        </row>
        <row r="121">
          <cell r="L121">
            <v>31.29</v>
          </cell>
        </row>
        <row r="122">
          <cell r="L122">
            <v>3.39</v>
          </cell>
        </row>
        <row r="123">
          <cell r="L123">
            <v>2.4300000000000002</v>
          </cell>
        </row>
        <row r="125">
          <cell r="L125">
            <v>4.8</v>
          </cell>
        </row>
        <row r="126">
          <cell r="L126">
            <v>1.35</v>
          </cell>
        </row>
        <row r="139">
          <cell r="L139">
            <v>4.84</v>
          </cell>
        </row>
        <row r="140">
          <cell r="L140">
            <v>26.24</v>
          </cell>
        </row>
        <row r="141">
          <cell r="L141">
            <v>1.59</v>
          </cell>
        </row>
        <row r="142">
          <cell r="L142">
            <v>2.4300000000000002</v>
          </cell>
        </row>
        <row r="144">
          <cell r="L144">
            <v>9.98</v>
          </cell>
        </row>
        <row r="145">
          <cell r="L145">
            <v>1.35</v>
          </cell>
        </row>
        <row r="158">
          <cell r="L158">
            <v>13.2</v>
          </cell>
        </row>
        <row r="159">
          <cell r="L159">
            <v>21.94</v>
          </cell>
        </row>
        <row r="160">
          <cell r="L160">
            <v>3.36</v>
          </cell>
        </row>
        <row r="161">
          <cell r="L161">
            <v>2.4300000000000002</v>
          </cell>
        </row>
        <row r="163">
          <cell r="L163">
            <v>4.8</v>
          </cell>
        </row>
        <row r="164">
          <cell r="L164">
            <v>1.35</v>
          </cell>
        </row>
        <row r="177">
          <cell r="L177">
            <v>14.15</v>
          </cell>
        </row>
        <row r="179">
          <cell r="L179">
            <v>14.64</v>
          </cell>
        </row>
        <row r="180">
          <cell r="L180">
            <v>1.62</v>
          </cell>
        </row>
        <row r="181">
          <cell r="L181">
            <v>11</v>
          </cell>
        </row>
        <row r="182">
          <cell r="L182">
            <v>0.9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49</v>
      </c>
      <c r="D1" s="52"/>
      <c r="E1" s="52"/>
      <c r="F1" s="12" t="s">
        <v>16</v>
      </c>
      <c r="G1" s="2" t="s">
        <v>17</v>
      </c>
      <c r="H1" s="53" t="s">
        <v>47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tr">
        <f>[1]завтрак!B6</f>
        <v>Каша вязкая молочная овсяная</v>
      </c>
      <c r="F6" s="40">
        <f>[1]завтрак!C6</f>
        <v>200</v>
      </c>
      <c r="G6" s="40">
        <f>[1]завтрак!D6</f>
        <v>8.6</v>
      </c>
      <c r="H6" s="40">
        <f>[1]завтрак!E6</f>
        <v>11.3</v>
      </c>
      <c r="I6" s="40">
        <f>[1]завтрак!F6</f>
        <v>34.299999999999997</v>
      </c>
      <c r="J6" s="40">
        <f>[1]завтрак!G6</f>
        <v>272.8</v>
      </c>
      <c r="K6" s="41" t="str">
        <f>[1]завтрак!$A$6</f>
        <v>54-9к</v>
      </c>
      <c r="L6" s="40">
        <v>18.82</v>
      </c>
    </row>
    <row r="7" spans="1:12" ht="15" x14ac:dyDescent="0.25">
      <c r="A7" s="23"/>
      <c r="B7" s="15"/>
      <c r="C7" s="11"/>
      <c r="D7" s="6"/>
      <c r="E7" s="42" t="str">
        <f>[1]завтрак!$B$5</f>
        <v>Сыр твердых сортов в нарезке</v>
      </c>
      <c r="F7" s="43">
        <f>[1]завтрак!C5</f>
        <v>30</v>
      </c>
      <c r="G7" s="43">
        <f>[1]завтрак!D5</f>
        <v>7</v>
      </c>
      <c r="H7" s="43">
        <f>[1]завтрак!E5</f>
        <v>8.9</v>
      </c>
      <c r="I7" s="43">
        <f>[1]завтрак!F5</f>
        <v>0</v>
      </c>
      <c r="J7" s="43">
        <f>[1]завтрак!G5</f>
        <v>107.5</v>
      </c>
      <c r="K7" s="44" t="str">
        <f>[1]завтрак!$A$5</f>
        <v>54-1з</v>
      </c>
      <c r="L7" s="43">
        <v>19.95</v>
      </c>
    </row>
    <row r="8" spans="1:12" ht="15" x14ac:dyDescent="0.25">
      <c r="A8" s="23"/>
      <c r="B8" s="15"/>
      <c r="C8" s="11"/>
      <c r="D8" s="7" t="s">
        <v>22</v>
      </c>
      <c r="E8" s="42" t="str">
        <f>[1]завтрак!B8</f>
        <v>Чай с сахаром</v>
      </c>
      <c r="F8" s="43">
        <f>[1]завтрак!C8</f>
        <v>200</v>
      </c>
      <c r="G8" s="43">
        <f>[1]завтрак!D8</f>
        <v>0.2</v>
      </c>
      <c r="H8" s="43">
        <f>[1]завтрак!E8</f>
        <v>0</v>
      </c>
      <c r="I8" s="43">
        <f>[1]завтрак!F8</f>
        <v>6.4</v>
      </c>
      <c r="J8" s="43">
        <f>[1]завтрак!G8</f>
        <v>26.8</v>
      </c>
      <c r="K8" s="44" t="str">
        <f>[1]завтрак!$A$8</f>
        <v>54-2гн</v>
      </c>
      <c r="L8" s="43">
        <v>1.59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2.4300000000000002</v>
      </c>
    </row>
    <row r="10" spans="1:12" ht="15" x14ac:dyDescent="0.25">
      <c r="A10" s="23"/>
      <c r="B10" s="15"/>
      <c r="C10" s="11"/>
      <c r="D10" s="7" t="s">
        <v>24</v>
      </c>
      <c r="E10" s="42" t="str">
        <f>[1]завтрак!B7</f>
        <v xml:space="preserve">Фрукт </v>
      </c>
      <c r="F10" s="43">
        <f>[1]завтрак!C7</f>
        <v>100</v>
      </c>
      <c r="G10" s="43">
        <f>[1]завтрак!D7</f>
        <v>0.8</v>
      </c>
      <c r="H10" s="43">
        <f>[1]завтрак!E7</f>
        <v>0.2</v>
      </c>
      <c r="I10" s="43">
        <f>[1]завтрак!F7</f>
        <v>7.5</v>
      </c>
      <c r="J10" s="43">
        <f>[1]завтрак!G7</f>
        <v>35</v>
      </c>
      <c r="K10" s="44" t="str">
        <f>[1]завтрак!$A$7</f>
        <v>Пром.</v>
      </c>
      <c r="L10" s="43">
        <v>11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20</v>
      </c>
      <c r="H13" s="19">
        <f t="shared" si="0"/>
        <v>20.8</v>
      </c>
      <c r="I13" s="19">
        <f t="shared" si="0"/>
        <v>70.3</v>
      </c>
      <c r="J13" s="19">
        <f t="shared" si="0"/>
        <v>547.6</v>
      </c>
      <c r="K13" s="25"/>
      <c r="L13" s="19">
        <f t="shared" ref="L13" si="1">SUM(L6:L12)</f>
        <v>53.79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 t="shared" ref="G24:J24" si="4">G13+G23</f>
        <v>20</v>
      </c>
      <c r="H24" s="32">
        <f t="shared" si="4"/>
        <v>20.8</v>
      </c>
      <c r="I24" s="32">
        <f t="shared" si="4"/>
        <v>70.3</v>
      </c>
      <c r="J24" s="32">
        <f t="shared" si="4"/>
        <v>547.6</v>
      </c>
      <c r="K24" s="32"/>
      <c r="L24" s="32">
        <f t="shared" ref="L24" si="5">L13+L23</f>
        <v>53.79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tr">
        <f>[1]завтрак!B14</f>
        <v>Картофельное пюре</v>
      </c>
      <c r="F25" s="40">
        <f>[1]завтрак!C14</f>
        <v>150</v>
      </c>
      <c r="G25" s="40">
        <f>[1]завтрак!D14</f>
        <v>3.1</v>
      </c>
      <c r="H25" s="40">
        <f>[1]завтрак!E14</f>
        <v>5.3</v>
      </c>
      <c r="I25" s="40">
        <f>[1]завтрак!F14</f>
        <v>19.8</v>
      </c>
      <c r="J25" s="40">
        <f>[1]завтрак!G14</f>
        <v>139.4</v>
      </c>
      <c r="K25" s="41" t="str">
        <f>[1]завтрак!$A$14</f>
        <v>54-11г</v>
      </c>
      <c r="L25" s="40">
        <f>[2]Лист1!L25</f>
        <v>13.2</v>
      </c>
    </row>
    <row r="26" spans="1:12" ht="15" x14ac:dyDescent="0.25">
      <c r="A26" s="14"/>
      <c r="B26" s="15"/>
      <c r="C26" s="11"/>
      <c r="D26" s="6"/>
      <c r="E26" s="42" t="str">
        <f>[1]завтрак!B13</f>
        <v xml:space="preserve">Масло сливочное </v>
      </c>
      <c r="F26" s="43">
        <f>[1]завтрак!C13</f>
        <v>10</v>
      </c>
      <c r="G26" s="43">
        <f>[1]завтрак!D13</f>
        <v>0.1</v>
      </c>
      <c r="H26" s="43">
        <f>[1]завтрак!E13</f>
        <v>7.2</v>
      </c>
      <c r="I26" s="43">
        <f>[1]завтрак!F13</f>
        <v>0.1</v>
      </c>
      <c r="J26" s="43">
        <f>[1]завтрак!G13</f>
        <v>66.099999999999994</v>
      </c>
      <c r="K26" s="44" t="str">
        <f>[1]завтрак!$A$13</f>
        <v>53-19з</v>
      </c>
      <c r="L26" s="43">
        <f>[2]Лист1!L26</f>
        <v>7.78</v>
      </c>
    </row>
    <row r="27" spans="1:12" ht="15" x14ac:dyDescent="0.25">
      <c r="A27" s="14"/>
      <c r="B27" s="15"/>
      <c r="C27" s="11"/>
      <c r="D27" s="7" t="s">
        <v>22</v>
      </c>
      <c r="E27" s="42" t="str">
        <f>[1]завтрак!B16</f>
        <v>Чай с лимоном и сахаром</v>
      </c>
      <c r="F27" s="43">
        <f>[1]завтрак!C16</f>
        <v>200</v>
      </c>
      <c r="G27" s="43">
        <f>[1]завтрак!D16</f>
        <v>0.2</v>
      </c>
      <c r="H27" s="43">
        <f>[1]завтрак!E16</f>
        <v>0.1</v>
      </c>
      <c r="I27" s="43">
        <f>[1]завтрак!F16</f>
        <v>6.6</v>
      </c>
      <c r="J27" s="43">
        <f>[1]завтрак!G16</f>
        <v>27.9</v>
      </c>
      <c r="K27" s="44" t="str">
        <f>[1]завтрак!A16</f>
        <v>54-3гн</v>
      </c>
      <c r="L27" s="43">
        <f>[2]Лист1!L27</f>
        <v>3.39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f>[2]Лист1!L28</f>
        <v>2.4300000000000002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f>[2]Лист1!L29</f>
        <v>0</v>
      </c>
    </row>
    <row r="30" spans="1:12" ht="15" x14ac:dyDescent="0.25">
      <c r="A30" s="14"/>
      <c r="B30" s="15"/>
      <c r="C30" s="11"/>
      <c r="D30" s="6"/>
      <c r="E30" s="42" t="s">
        <v>41</v>
      </c>
      <c r="F30" s="43">
        <v>100</v>
      </c>
      <c r="G30" s="43">
        <v>14.1</v>
      </c>
      <c r="H30" s="43">
        <v>5.8</v>
      </c>
      <c r="I30" s="43">
        <v>4.4000000000000004</v>
      </c>
      <c r="J30" s="43">
        <v>126.4</v>
      </c>
      <c r="K30" s="44" t="str">
        <f>[1]завтрак!$A$15</f>
        <v>54-25м</v>
      </c>
      <c r="L30" s="43">
        <f>[2]Лист1!L30</f>
        <v>31.28</v>
      </c>
    </row>
    <row r="31" spans="1:12" ht="15" x14ac:dyDescent="0.25">
      <c r="A31" s="14"/>
      <c r="B31" s="15"/>
      <c r="C31" s="11"/>
      <c r="D31" s="6"/>
      <c r="E31" s="42" t="str">
        <f>[1]завтрак!B18</f>
        <v>Хлеб ржаной</v>
      </c>
      <c r="F31" s="43">
        <f>[1]завтрак!C18</f>
        <v>25</v>
      </c>
      <c r="G31" s="43">
        <f>[1]завтрак!D18</f>
        <v>1.7</v>
      </c>
      <c r="H31" s="43">
        <f>[1]завтрак!E18</f>
        <v>0.3</v>
      </c>
      <c r="I31" s="43">
        <f>[1]завтрак!F18</f>
        <v>8.4</v>
      </c>
      <c r="J31" s="43">
        <f>[1]завтрак!G18</f>
        <v>42.7</v>
      </c>
      <c r="K31" s="44" t="str">
        <f>$K$28</f>
        <v>Пром.</v>
      </c>
      <c r="L31" s="43">
        <f>[2]Лист1!L31</f>
        <v>1.35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22.599999999999998</v>
      </c>
      <c r="H32" s="19">
        <f t="shared" ref="H32" si="7">SUM(H25:H31)</f>
        <v>19.100000000000001</v>
      </c>
      <c r="I32" s="19">
        <f t="shared" ref="I32" si="8">SUM(I25:I31)</f>
        <v>61.4</v>
      </c>
      <c r="J32" s="19">
        <f t="shared" ref="J32:L32" si="9">SUM(J25:J31)</f>
        <v>507.99999999999994</v>
      </c>
      <c r="K32" s="25"/>
      <c r="L32" s="19">
        <f t="shared" si="9"/>
        <v>59.43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22.599999999999998</v>
      </c>
      <c r="H43" s="32">
        <f t="shared" ref="H43" si="15">H32+H42</f>
        <v>19.100000000000001</v>
      </c>
      <c r="I43" s="32">
        <f t="shared" ref="I43" si="16">I32+I42</f>
        <v>61.4</v>
      </c>
      <c r="J43" s="32">
        <f t="shared" ref="J43:L43" si="17">J32+J42</f>
        <v>507.99999999999994</v>
      </c>
      <c r="K43" s="32"/>
      <c r="L43" s="32">
        <f t="shared" si="17"/>
        <v>59.43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tr">
        <f>[1]завтрак!B23</f>
        <v>Каша вязкая молочная Дружба</v>
      </c>
      <c r="F44" s="40">
        <f>[1]завтрак!C23</f>
        <v>100</v>
      </c>
      <c r="G44" s="40">
        <f>[1]завтрак!D23</f>
        <v>2.5</v>
      </c>
      <c r="H44" s="40">
        <f>[1]завтрак!E23</f>
        <v>2.9</v>
      </c>
      <c r="I44" s="40">
        <f>[1]завтрак!F23</f>
        <v>12.05</v>
      </c>
      <c r="J44" s="40">
        <f>[1]завтрак!G23</f>
        <v>84.45</v>
      </c>
      <c r="K44" s="41" t="s">
        <v>43</v>
      </c>
      <c r="L44" s="40">
        <f>[2]Лист1!L44</f>
        <v>14.15</v>
      </c>
    </row>
    <row r="45" spans="1:12" ht="15" x14ac:dyDescent="0.25">
      <c r="A45" s="23"/>
      <c r="B45" s="15"/>
      <c r="C45" s="11"/>
      <c r="D45" s="6"/>
      <c r="E45" s="42" t="str">
        <f>[1]завтрак!B24</f>
        <v>Запеканка из творога</v>
      </c>
      <c r="F45" s="43">
        <f>[1]завтрак!C24</f>
        <v>75</v>
      </c>
      <c r="G45" s="43">
        <f>[1]завтрак!D24</f>
        <v>14.8</v>
      </c>
      <c r="H45" s="43">
        <f>[1]завтрак!E24</f>
        <v>5.3</v>
      </c>
      <c r="I45" s="43">
        <f>[1]завтрак!F24</f>
        <v>10.8</v>
      </c>
      <c r="J45" s="43">
        <f>[1]завтрак!G24</f>
        <v>150.6</v>
      </c>
      <c r="K45" s="44" t="s">
        <v>44</v>
      </c>
      <c r="L45" s="43">
        <v>23.23</v>
      </c>
    </row>
    <row r="46" spans="1:12" ht="15" x14ac:dyDescent="0.25">
      <c r="A46" s="23"/>
      <c r="B46" s="15"/>
      <c r="C46" s="11"/>
      <c r="D46" s="7" t="s">
        <v>22</v>
      </c>
      <c r="E46" s="42" t="str">
        <f>[1]завтрак!B26</f>
        <v>Какао с молоком</v>
      </c>
      <c r="F46" s="43">
        <f>[1]завтрак!C26</f>
        <v>200</v>
      </c>
      <c r="G46" s="43">
        <f>[1]завтрак!D26</f>
        <v>4.7</v>
      </c>
      <c r="H46" s="43">
        <f>[1]завтрак!E26</f>
        <v>3.5</v>
      </c>
      <c r="I46" s="43">
        <f>[1]завтрак!F26</f>
        <v>12.5</v>
      </c>
      <c r="J46" s="43">
        <f>[1]завтрак!G26</f>
        <v>100.4</v>
      </c>
      <c r="K46" s="44" t="str">
        <f>[1]завтрак!$A$26</f>
        <v>54-21гн</v>
      </c>
      <c r="L46" s="43">
        <f>[2]Лист1!L46</f>
        <v>14.64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f>[1]завтрак!C28</f>
        <v>45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f>[2]Лист1!L47</f>
        <v>2.4300000000000002</v>
      </c>
    </row>
    <row r="48" spans="1:12" ht="15" x14ac:dyDescent="0.25">
      <c r="A48" s="23"/>
      <c r="B48" s="15"/>
      <c r="C48" s="11"/>
      <c r="D48" s="7" t="s">
        <v>24</v>
      </c>
      <c r="E48" s="42" t="str">
        <f>[1]завтрак!B25</f>
        <v xml:space="preserve">Фрукт </v>
      </c>
      <c r="F48" s="43">
        <f>[1]завтрак!C25</f>
        <v>100</v>
      </c>
      <c r="G48" s="43">
        <f>[1]завтрак!D25</f>
        <v>0.8</v>
      </c>
      <c r="H48" s="43">
        <f>[1]завтрак!E25</f>
        <v>0.2</v>
      </c>
      <c r="I48" s="43">
        <f>[1]завтрак!F25</f>
        <v>7.5</v>
      </c>
      <c r="J48" s="43">
        <f>[1]завтрак!G25</f>
        <v>35</v>
      </c>
      <c r="K48" s="44" t="str">
        <f>[1]завтрак!$A$25</f>
        <v>Пром.</v>
      </c>
      <c r="L48" s="43">
        <f>[2]Лист1!L48</f>
        <v>11</v>
      </c>
    </row>
    <row r="49" spans="1:12" ht="15" x14ac:dyDescent="0.25">
      <c r="A49" s="23"/>
      <c r="B49" s="15"/>
      <c r="C49" s="11"/>
      <c r="D49" s="6"/>
      <c r="E49" s="42" t="str">
        <f>[1]завтрак!B29</f>
        <v>Хлеб ржаной</v>
      </c>
      <c r="F49" s="43">
        <f>[1]завтрак!C29</f>
        <v>25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f>[2]Лист1!L49</f>
        <v>1.35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27.9</v>
      </c>
      <c r="H51" s="19">
        <f t="shared" ref="H51" si="19">SUM(H44:H50)</f>
        <v>12.6</v>
      </c>
      <c r="I51" s="19">
        <f t="shared" ref="I51" si="20">SUM(I44:I50)</f>
        <v>73.350000000000009</v>
      </c>
      <c r="J51" s="19">
        <f t="shared" ref="J51:L51" si="21">SUM(J44:J50)</f>
        <v>518.65000000000009</v>
      </c>
      <c r="K51" s="25"/>
      <c r="L51" s="19">
        <f t="shared" si="21"/>
        <v>66.8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 t="shared" ref="G62" si="26">G51+G61</f>
        <v>27.9</v>
      </c>
      <c r="H62" s="32">
        <f t="shared" ref="H62" si="27">H51+H61</f>
        <v>12.6</v>
      </c>
      <c r="I62" s="32">
        <f t="shared" ref="I62" si="28">I51+I61</f>
        <v>73.350000000000009</v>
      </c>
      <c r="J62" s="32">
        <f t="shared" ref="J62:L62" si="29">J51+J61</f>
        <v>518.65000000000009</v>
      </c>
      <c r="K62" s="32"/>
      <c r="L62" s="32">
        <f t="shared" si="29"/>
        <v>66.8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tr">
        <f>[1]завтрак!B35</f>
        <v>Картофель отварной в молоке</v>
      </c>
      <c r="F63" s="40">
        <f>[1]завтрак!C35</f>
        <v>150</v>
      </c>
      <c r="G63" s="40">
        <f>[1]завтрак!D35</f>
        <v>4.5</v>
      </c>
      <c r="H63" s="40">
        <f>[1]завтрак!E35</f>
        <v>5.5</v>
      </c>
      <c r="I63" s="40">
        <f>[1]завтрак!F35</f>
        <v>26.5</v>
      </c>
      <c r="J63" s="40">
        <f>[1]завтрак!G35</f>
        <v>173.7</v>
      </c>
      <c r="K63" s="41" t="str">
        <f>[1]завтрак!A35</f>
        <v>54-10г</v>
      </c>
      <c r="L63" s="40">
        <f>[2]Лист1!L63</f>
        <v>11.07</v>
      </c>
    </row>
    <row r="64" spans="1:12" ht="15" x14ac:dyDescent="0.25">
      <c r="A64" s="23"/>
      <c r="B64" s="15"/>
      <c r="C64" s="11"/>
      <c r="D64" s="6"/>
      <c r="E64" s="42" t="str">
        <f>[1]завтрак!B36</f>
        <v>Котлета рыбная любительская (минтай)</v>
      </c>
      <c r="F64" s="43">
        <f>[1]завтрак!C36</f>
        <v>100</v>
      </c>
      <c r="G64" s="43">
        <f>[1]завтрак!D36</f>
        <v>12.8</v>
      </c>
      <c r="H64" s="43">
        <f>[1]завтрак!E36</f>
        <v>4.0999999999999996</v>
      </c>
      <c r="I64" s="43">
        <f>[1]завтрак!F36</f>
        <v>6.1</v>
      </c>
      <c r="J64" s="43">
        <f>[1]завтрак!G36</f>
        <v>112.3</v>
      </c>
      <c r="K64" s="44" t="str">
        <f>[1]завтрак!A36</f>
        <v>54-14р</v>
      </c>
      <c r="L64" s="43">
        <f>[2]Лист1!L64</f>
        <v>43.45</v>
      </c>
    </row>
    <row r="65" spans="1:12" ht="15" x14ac:dyDescent="0.25">
      <c r="A65" s="23"/>
      <c r="B65" s="15"/>
      <c r="C65" s="11"/>
      <c r="D65" s="7" t="s">
        <v>22</v>
      </c>
      <c r="E65" s="42" t="str">
        <f>[1]завтрак!B37</f>
        <v>Кофейный напиток с молоком</v>
      </c>
      <c r="F65" s="43">
        <f>[1]завтрак!C37</f>
        <v>200</v>
      </c>
      <c r="G65" s="43">
        <f>[1]завтрак!D37</f>
        <v>3.9</v>
      </c>
      <c r="H65" s="43">
        <f>[1]завтрак!E37</f>
        <v>2.9</v>
      </c>
      <c r="I65" s="43">
        <f>[1]завтрак!F37</f>
        <v>11.2</v>
      </c>
      <c r="J65" s="43">
        <f>[1]завтрак!G37</f>
        <v>86</v>
      </c>
      <c r="K65" s="44" t="str">
        <f>[1]завтрак!A37</f>
        <v>54-23гн</v>
      </c>
      <c r="L65" s="43">
        <f>[2]Лист1!L65</f>
        <v>11.29</v>
      </c>
    </row>
    <row r="66" spans="1:12" ht="15" x14ac:dyDescent="0.2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f>[2]Лист1!L66</f>
        <v>1.62</v>
      </c>
    </row>
    <row r="67" spans="1:12" ht="15" x14ac:dyDescent="0.25">
      <c r="A67" s="23"/>
      <c r="B67" s="15"/>
      <c r="C67" s="11"/>
      <c r="D67" s="7" t="s">
        <v>24</v>
      </c>
      <c r="E67" s="42" t="str">
        <f t="shared" ref="E67:K67" si="30">E10</f>
        <v xml:space="preserve">Фрукт </v>
      </c>
      <c r="F67" s="43">
        <f t="shared" si="30"/>
        <v>100</v>
      </c>
      <c r="G67" s="43">
        <f t="shared" si="30"/>
        <v>0.8</v>
      </c>
      <c r="H67" s="43">
        <f t="shared" si="30"/>
        <v>0.2</v>
      </c>
      <c r="I67" s="43">
        <f t="shared" si="30"/>
        <v>7.5</v>
      </c>
      <c r="J67" s="43">
        <f t="shared" si="30"/>
        <v>35</v>
      </c>
      <c r="K67" s="44" t="str">
        <f t="shared" si="30"/>
        <v>Пром.</v>
      </c>
      <c r="L67" s="43">
        <f>[2]Лист1!L67</f>
        <v>11</v>
      </c>
    </row>
    <row r="68" spans="1:12" ht="15" x14ac:dyDescent="0.25">
      <c r="A68" s="23"/>
      <c r="B68" s="15"/>
      <c r="C68" s="11"/>
      <c r="D68" s="6"/>
      <c r="E68" s="42" t="str">
        <f>[1]завтрак!B34</f>
        <v>Овощи в нарезке (Расчет: огурец)4</v>
      </c>
      <c r="F68" s="43">
        <f>[1]завтрак!C34</f>
        <v>60</v>
      </c>
      <c r="G68" s="43">
        <f>[1]завтрак!D34</f>
        <v>0.4</v>
      </c>
      <c r="H68" s="43">
        <f>[1]завтрак!E34</f>
        <v>0</v>
      </c>
      <c r="I68" s="43">
        <f>[1]завтрак!F34</f>
        <v>1.1000000000000001</v>
      </c>
      <c r="J68" s="43">
        <f>[1]завтрак!G34</f>
        <v>6.3</v>
      </c>
      <c r="K68" s="44" t="str">
        <f>[1]завтрак!$A$34</f>
        <v>54-2з</v>
      </c>
      <c r="L68" s="43">
        <f>[2]Лист1!L68</f>
        <v>5.52</v>
      </c>
    </row>
    <row r="69" spans="1:12" ht="15" x14ac:dyDescent="0.2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f>[2]Лист1!L69</f>
        <v>1.08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1">SUM(G63:G69)</f>
        <v>26</v>
      </c>
      <c r="H70" s="19">
        <f t="shared" ref="H70" si="32">SUM(H63:H69)</f>
        <v>13.099999999999998</v>
      </c>
      <c r="I70" s="19">
        <f t="shared" ref="I70" si="33">SUM(I63:I69)</f>
        <v>73.899999999999991</v>
      </c>
      <c r="J70" s="19">
        <f t="shared" ref="J70:L70" si="34">SUM(J63:J69)</f>
        <v>517.80000000000007</v>
      </c>
      <c r="K70" s="25"/>
      <c r="L70" s="19">
        <f t="shared" si="34"/>
        <v>85.03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5">SUM(G71:G79)</f>
        <v>0</v>
      </c>
      <c r="H80" s="19">
        <f t="shared" ref="H80" si="36">SUM(H71:H79)</f>
        <v>0</v>
      </c>
      <c r="I80" s="19">
        <f t="shared" ref="I80" si="37">SUM(I71:I79)</f>
        <v>0</v>
      </c>
      <c r="J80" s="19">
        <f t="shared" ref="J80:L80" si="38">SUM(J71:J79)</f>
        <v>0</v>
      </c>
      <c r="K80" s="25"/>
      <c r="L80" s="19">
        <f t="shared" si="38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9">G70+G80</f>
        <v>26</v>
      </c>
      <c r="H81" s="32">
        <f t="shared" ref="H81" si="40">H70+H80</f>
        <v>13.099999999999998</v>
      </c>
      <c r="I81" s="32">
        <f t="shared" ref="I81" si="41">I70+I80</f>
        <v>73.899999999999991</v>
      </c>
      <c r="J81" s="32">
        <f t="shared" ref="J81:L81" si="42">J70+J80</f>
        <v>517.80000000000007</v>
      </c>
      <c r="K81" s="32"/>
      <c r="L81" s="32">
        <f t="shared" si="42"/>
        <v>85.03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tr">
        <f>[1]завтрак!B44</f>
        <v>Каша гречневая рассыпчатая</v>
      </c>
      <c r="F82" s="40">
        <f>[1]завтрак!C44</f>
        <v>150</v>
      </c>
      <c r="G82" s="40">
        <f>[1]завтрак!D44</f>
        <v>8.1999999999999993</v>
      </c>
      <c r="H82" s="40">
        <f>[1]завтрак!E44</f>
        <v>6.3</v>
      </c>
      <c r="I82" s="40">
        <f>[1]завтрак!F44</f>
        <v>35.9</v>
      </c>
      <c r="J82" s="40">
        <f>[1]завтрак!G44</f>
        <v>233.7</v>
      </c>
      <c r="K82" s="41" t="str">
        <f>[1]завтрак!A44</f>
        <v>54-4г</v>
      </c>
      <c r="L82" s="40">
        <f>[2]Лист1!L82</f>
        <v>9.89</v>
      </c>
    </row>
    <row r="83" spans="1:12" ht="15" x14ac:dyDescent="0.25">
      <c r="A83" s="23"/>
      <c r="B83" s="15"/>
      <c r="C83" s="11"/>
      <c r="D83" s="6"/>
      <c r="E83" s="42" t="str">
        <f>[1]завтрак!B45</f>
        <v>Бефстроганов из отварной говядины</v>
      </c>
      <c r="F83" s="43">
        <f>[1]завтрак!C45</f>
        <v>90</v>
      </c>
      <c r="G83" s="43">
        <f>[1]завтрак!D45</f>
        <v>13.5</v>
      </c>
      <c r="H83" s="43">
        <f>[1]завтрак!E45</f>
        <v>14</v>
      </c>
      <c r="I83" s="43">
        <f>[1]завтрак!F45</f>
        <v>2.1</v>
      </c>
      <c r="J83" s="43">
        <f>[1]завтрак!G45</f>
        <v>188.3</v>
      </c>
      <c r="K83" s="44" t="str">
        <f>[1]завтрак!A45</f>
        <v xml:space="preserve">54-1м </v>
      </c>
      <c r="L83" s="43">
        <f>[2]Лист1!L83</f>
        <v>35.89</v>
      </c>
    </row>
    <row r="84" spans="1:12" ht="15" x14ac:dyDescent="0.25">
      <c r="A84" s="23"/>
      <c r="B84" s="15"/>
      <c r="C84" s="11"/>
      <c r="D84" s="7" t="s">
        <v>22</v>
      </c>
      <c r="E84" s="42" t="str">
        <f>[1]завтрак!B46</f>
        <v>Чай с лимоном и сахаром</v>
      </c>
      <c r="F84" s="43">
        <f>[1]завтрак!C46</f>
        <v>200</v>
      </c>
      <c r="G84" s="43">
        <f>[1]завтрак!D46</f>
        <v>0.2</v>
      </c>
      <c r="H84" s="43">
        <f>[1]завтрак!E46</f>
        <v>0.1</v>
      </c>
      <c r="I84" s="43">
        <f>[1]завтрак!F46</f>
        <v>6.6</v>
      </c>
      <c r="J84" s="43">
        <f>[1]завтрак!G46</f>
        <v>27.9</v>
      </c>
      <c r="K84" s="44" t="str">
        <f>[1]завтрак!A46</f>
        <v>54-3гн</v>
      </c>
      <c r="L84" s="43">
        <f>[2]Лист1!L84</f>
        <v>3.39</v>
      </c>
    </row>
    <row r="85" spans="1:12" ht="15" x14ac:dyDescent="0.2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f>[2]Лист1!L85</f>
        <v>2.4300000000000002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50</v>
      </c>
      <c r="G86" s="43">
        <v>0.4</v>
      </c>
      <c r="H86" s="43">
        <v>0.1</v>
      </c>
      <c r="I86" s="43">
        <v>3.75</v>
      </c>
      <c r="J86" s="43">
        <v>15.25</v>
      </c>
      <c r="K86" s="44" t="s">
        <v>40</v>
      </c>
      <c r="L86" s="43">
        <f>[2]Лист1!L86</f>
        <v>5.5</v>
      </c>
    </row>
    <row r="87" spans="1:12" ht="15" x14ac:dyDescent="0.25">
      <c r="A87" s="23"/>
      <c r="B87" s="15"/>
      <c r="C87" s="11"/>
      <c r="D87" s="6"/>
      <c r="E87" s="42" t="str">
        <f>[1]завтрак!B43</f>
        <v>Сыр твердых сортов в нарезке</v>
      </c>
      <c r="F87" s="43">
        <f>[1]завтрак!C43</f>
        <v>15</v>
      </c>
      <c r="G87" s="43">
        <f>[1]завтрак!D43</f>
        <v>3.5</v>
      </c>
      <c r="H87" s="43">
        <f>[1]завтрак!E43</f>
        <v>4.45</v>
      </c>
      <c r="I87" s="43">
        <f>[1]завтрак!F43</f>
        <v>0</v>
      </c>
      <c r="J87" s="43">
        <f>[1]завтрак!G43</f>
        <v>53.75</v>
      </c>
      <c r="K87" s="44" t="str">
        <f>[1]завтрак!$A$43</f>
        <v>54-1з</v>
      </c>
      <c r="L87" s="43">
        <f>[2]Лист1!L87</f>
        <v>9.98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3">SUM(G82:G88)</f>
        <v>29.199999999999996</v>
      </c>
      <c r="H89" s="19">
        <f t="shared" ref="H89" si="44">SUM(H82:H88)</f>
        <v>25.35</v>
      </c>
      <c r="I89" s="19">
        <f t="shared" ref="I89" si="45">SUM(I82:I88)</f>
        <v>70.45</v>
      </c>
      <c r="J89" s="19">
        <f t="shared" ref="J89:L89" si="46">SUM(J82:J88)</f>
        <v>624.4</v>
      </c>
      <c r="K89" s="25"/>
      <c r="L89" s="19">
        <f t="shared" si="46"/>
        <v>67.08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7">SUM(G90:G98)</f>
        <v>0</v>
      </c>
      <c r="H99" s="19">
        <f t="shared" ref="H99" si="48">SUM(H90:H98)</f>
        <v>0</v>
      </c>
      <c r="I99" s="19">
        <f t="shared" ref="I99" si="49">SUM(I90:I98)</f>
        <v>0</v>
      </c>
      <c r="J99" s="19">
        <f t="shared" ref="J99:L99" si="50">SUM(J90:J98)</f>
        <v>0</v>
      </c>
      <c r="K99" s="25"/>
      <c r="L99" s="19">
        <f t="shared" si="50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1">G89+G99</f>
        <v>29.199999999999996</v>
      </c>
      <c r="H100" s="32">
        <f t="shared" ref="H100" si="52">H89+H99</f>
        <v>25.35</v>
      </c>
      <c r="I100" s="32">
        <f t="shared" ref="I100" si="53">I89+I99</f>
        <v>70.45</v>
      </c>
      <c r="J100" s="32">
        <f t="shared" ref="J100:L100" si="54">J89+J99</f>
        <v>624.4</v>
      </c>
      <c r="K100" s="32"/>
      <c r="L100" s="32">
        <f t="shared" si="54"/>
        <v>67.08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f>[2]Лист1!L101</f>
        <v>42.26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f>[2]Лист1!L102</f>
        <v>14.84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f>[2]Лист1!L103</f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f>[2]Лист1!L104</f>
        <v>2.4300000000000002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f>[2]Лист1!L105</f>
        <v>0</v>
      </c>
    </row>
    <row r="106" spans="1:12" ht="15" x14ac:dyDescent="0.2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f>[2]Лист1!L106</f>
        <v>1.35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f>[2]Лист1!L107</f>
        <v>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5">SUM(G101:G107)</f>
        <v>21.599999999999998</v>
      </c>
      <c r="H108" s="19">
        <f t="shared" si="55"/>
        <v>21.499999999999996</v>
      </c>
      <c r="I108" s="19">
        <f t="shared" si="55"/>
        <v>81.300000000000011</v>
      </c>
      <c r="J108" s="19">
        <f t="shared" si="55"/>
        <v>604.70000000000005</v>
      </c>
      <c r="K108" s="25"/>
      <c r="L108" s="19">
        <f t="shared" ref="L108" si="56">SUM(L101:L107)</f>
        <v>62.47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7">SUM(G109:G117)</f>
        <v>0</v>
      </c>
      <c r="H118" s="19">
        <f t="shared" si="57"/>
        <v>0</v>
      </c>
      <c r="I118" s="19">
        <f t="shared" si="57"/>
        <v>0</v>
      </c>
      <c r="J118" s="19">
        <f t="shared" si="57"/>
        <v>0</v>
      </c>
      <c r="K118" s="25"/>
      <c r="L118" s="19">
        <f t="shared" ref="L118" si="58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9">G108+G118</f>
        <v>21.599999999999998</v>
      </c>
      <c r="H119" s="32">
        <f t="shared" ref="H119" si="60">H108+H118</f>
        <v>21.499999999999996</v>
      </c>
      <c r="I119" s="32">
        <f t="shared" ref="I119" si="61">I108+I118</f>
        <v>81.300000000000011</v>
      </c>
      <c r="J119" s="32">
        <f t="shared" ref="J119:L119" si="62">J108+J118</f>
        <v>604.70000000000005</v>
      </c>
      <c r="K119" s="32"/>
      <c r="L119" s="32">
        <f t="shared" si="62"/>
        <v>62.47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tr">
        <f>[1]завтрак!B62</f>
        <v>Макароны отварные с овощами</v>
      </c>
      <c r="F120" s="40">
        <f>[1]завтрак!C62</f>
        <v>150</v>
      </c>
      <c r="G120" s="40">
        <f>[1]завтрак!D62</f>
        <v>4.7</v>
      </c>
      <c r="H120" s="40">
        <f>[1]завтрак!E62</f>
        <v>6.2</v>
      </c>
      <c r="I120" s="40">
        <f>[1]завтрак!F62</f>
        <v>26.5</v>
      </c>
      <c r="J120" s="40">
        <f>[1]завтрак!G62</f>
        <v>180.7</v>
      </c>
      <c r="K120" s="41" t="str">
        <f>[1]завтрак!A62</f>
        <v>54-2г</v>
      </c>
      <c r="L120" s="40">
        <f>[2]Лист1!L120</f>
        <v>14.23</v>
      </c>
    </row>
    <row r="121" spans="1:12" ht="15" x14ac:dyDescent="0.25">
      <c r="A121" s="14"/>
      <c r="B121" s="15"/>
      <c r="C121" s="11"/>
      <c r="D121" s="6"/>
      <c r="E121" s="42" t="str">
        <f>[1]завтрак!B63</f>
        <v>Курица тушеная с морковью</v>
      </c>
      <c r="F121" s="43">
        <f>[1]завтрак!C63</f>
        <v>100</v>
      </c>
      <c r="G121" s="43">
        <f>[1]завтрак!D63</f>
        <v>14.1</v>
      </c>
      <c r="H121" s="43">
        <f>[1]завтрак!E63</f>
        <v>5.8</v>
      </c>
      <c r="I121" s="43">
        <f>[1]завтрак!F63</f>
        <v>4.4000000000000004</v>
      </c>
      <c r="J121" s="43">
        <f>[1]завтрак!G63</f>
        <v>126.4</v>
      </c>
      <c r="K121" s="44" t="str">
        <f>[1]завтрак!A63</f>
        <v>54-25м</v>
      </c>
      <c r="L121" s="43">
        <f>[2]Лист1!L121</f>
        <v>31.29</v>
      </c>
    </row>
    <row r="122" spans="1:12" ht="15" x14ac:dyDescent="0.25">
      <c r="A122" s="14"/>
      <c r="B122" s="15"/>
      <c r="C122" s="11"/>
      <c r="D122" s="7" t="s">
        <v>22</v>
      </c>
      <c r="E122" s="42" t="str">
        <f>[1]завтрак!B64</f>
        <v>Чай с лимоном и сахаром</v>
      </c>
      <c r="F122" s="43">
        <f>[1]завтрак!C64</f>
        <v>200</v>
      </c>
      <c r="G122" s="43">
        <f>[1]завтрак!D64</f>
        <v>0.2</v>
      </c>
      <c r="H122" s="43">
        <f>[1]завтрак!E64</f>
        <v>0.1</v>
      </c>
      <c r="I122" s="43">
        <f>[1]завтрак!F64</f>
        <v>6.6</v>
      </c>
      <c r="J122" s="43">
        <f>[1]завтрак!G64</f>
        <v>27.9</v>
      </c>
      <c r="K122" s="44" t="str">
        <f>[1]завтрак!A64</f>
        <v>54-3гн</v>
      </c>
      <c r="L122" s="43">
        <f>[2]Лист1!L122</f>
        <v>3.39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f>[2]Лист1!L123</f>
        <v>2.4300000000000002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3">E86</f>
        <v xml:space="preserve">Фрукт </v>
      </c>
      <c r="F124" s="43">
        <f t="shared" si="63"/>
        <v>50</v>
      </c>
      <c r="G124" s="43">
        <f t="shared" si="63"/>
        <v>0.4</v>
      </c>
      <c r="H124" s="43">
        <f t="shared" si="63"/>
        <v>0.1</v>
      </c>
      <c r="I124" s="43">
        <f t="shared" si="63"/>
        <v>3.75</v>
      </c>
      <c r="J124" s="43">
        <f t="shared" si="63"/>
        <v>15.25</v>
      </c>
      <c r="K124" s="44" t="str">
        <f t="shared" si="63"/>
        <v>Пром.</v>
      </c>
      <c r="L124" s="43">
        <v>5.5</v>
      </c>
    </row>
    <row r="125" spans="1:12" ht="15" x14ac:dyDescent="0.25">
      <c r="A125" s="14"/>
      <c r="B125" s="15"/>
      <c r="C125" s="11"/>
      <c r="D125" s="6"/>
      <c r="E125" s="42" t="str">
        <f>[1]завтрак!B61</f>
        <v>Овощи в нарезке (Расчет: помидор)4</v>
      </c>
      <c r="F125" s="43">
        <f>[1]завтрак!C61</f>
        <v>60</v>
      </c>
      <c r="G125" s="43">
        <f>[1]завтрак!D61</f>
        <v>0.7</v>
      </c>
      <c r="H125" s="43">
        <f>[1]завтрак!E61</f>
        <v>0.1</v>
      </c>
      <c r="I125" s="43">
        <f>[1]завтрак!F61</f>
        <v>2.2999999999999998</v>
      </c>
      <c r="J125" s="43">
        <f>[1]завтрак!G61</f>
        <v>12.8</v>
      </c>
      <c r="K125" s="44" t="str">
        <f>[1]завтрак!$A$61</f>
        <v>54-3з</v>
      </c>
      <c r="L125" s="43">
        <f>[2]Лист1!L125</f>
        <v>4.8</v>
      </c>
    </row>
    <row r="126" spans="1:12" ht="15" x14ac:dyDescent="0.2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f>[2]Лист1!L126</f>
        <v>1.35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4">SUM(G120:G126)</f>
        <v>25.199999999999996</v>
      </c>
      <c r="H127" s="19">
        <f t="shared" si="64"/>
        <v>13</v>
      </c>
      <c r="I127" s="19">
        <f t="shared" si="64"/>
        <v>74.050000000000011</v>
      </c>
      <c r="J127" s="19">
        <f t="shared" si="64"/>
        <v>511.25</v>
      </c>
      <c r="K127" s="25"/>
      <c r="L127" s="19">
        <f t="shared" ref="L127" si="65">SUM(L120:L126)</f>
        <v>62.989999999999995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6">SUM(G128:G136)</f>
        <v>0</v>
      </c>
      <c r="H137" s="19">
        <f t="shared" si="66"/>
        <v>0</v>
      </c>
      <c r="I137" s="19">
        <f t="shared" si="66"/>
        <v>0</v>
      </c>
      <c r="J137" s="19">
        <f t="shared" si="66"/>
        <v>0</v>
      </c>
      <c r="K137" s="25"/>
      <c r="L137" s="19">
        <f t="shared" ref="L137" si="67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8">G127+G137</f>
        <v>25.199999999999996</v>
      </c>
      <c r="H138" s="32">
        <f t="shared" ref="H138" si="69">H127+H137</f>
        <v>13</v>
      </c>
      <c r="I138" s="32">
        <f t="shared" ref="I138" si="70">I127+I137</f>
        <v>74.050000000000011</v>
      </c>
      <c r="J138" s="32">
        <f t="shared" ref="J138:L138" si="71">J127+J137</f>
        <v>511.25</v>
      </c>
      <c r="K138" s="32"/>
      <c r="L138" s="32">
        <f t="shared" si="71"/>
        <v>62.989999999999995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tr">
        <f>[1]завтрак!B71</f>
        <v>Горошница</v>
      </c>
      <c r="F139" s="40">
        <f>[1]завтрак!C71</f>
        <v>150</v>
      </c>
      <c r="G139" s="40">
        <f>[1]завтрак!D71</f>
        <v>14.5</v>
      </c>
      <c r="H139" s="40">
        <f>[1]завтрак!E71</f>
        <v>1.3</v>
      </c>
      <c r="I139" s="40">
        <f>[1]завтрак!F71</f>
        <v>33.799999999999997</v>
      </c>
      <c r="J139" s="40">
        <f>[1]завтрак!G71</f>
        <v>204.8</v>
      </c>
      <c r="K139" s="41" t="str">
        <f>[1]завтрак!A71</f>
        <v>54-21г</v>
      </c>
      <c r="L139" s="40">
        <f>[2]Лист1!L139</f>
        <v>4.84</v>
      </c>
    </row>
    <row r="140" spans="1:12" ht="15" x14ac:dyDescent="0.25">
      <c r="A140" s="23"/>
      <c r="B140" s="15"/>
      <c r="C140" s="11"/>
      <c r="D140" s="6"/>
      <c r="E140" s="42" t="str">
        <f>[1]завтрак!B72</f>
        <v>Биточек из курицы</v>
      </c>
      <c r="F140" s="43">
        <f>[1]завтрак!C72</f>
        <v>90</v>
      </c>
      <c r="G140" s="43">
        <f>[1]завтрак!D72</f>
        <v>17.2</v>
      </c>
      <c r="H140" s="43">
        <f>[1]завтрак!E72</f>
        <v>3.9</v>
      </c>
      <c r="I140" s="43">
        <f>[1]завтрак!F72</f>
        <v>12</v>
      </c>
      <c r="J140" s="43">
        <f>[1]завтрак!G72</f>
        <v>151.80000000000001</v>
      </c>
      <c r="K140" s="44" t="str">
        <f>[1]завтрак!A72</f>
        <v>54-23м</v>
      </c>
      <c r="L140" s="43">
        <f>[2]Лист1!L140</f>
        <v>26.24</v>
      </c>
    </row>
    <row r="141" spans="1:12" ht="15" x14ac:dyDescent="0.25">
      <c r="A141" s="23"/>
      <c r="B141" s="15"/>
      <c r="C141" s="11"/>
      <c r="D141" s="7" t="s">
        <v>22</v>
      </c>
      <c r="E141" s="42" t="str">
        <f>[1]завтрак!B73</f>
        <v>Чай с сахаром</v>
      </c>
      <c r="F141" s="43">
        <f>[1]завтрак!C73</f>
        <v>200</v>
      </c>
      <c r="G141" s="43">
        <f>[1]завтрак!D73</f>
        <v>0.2</v>
      </c>
      <c r="H141" s="43">
        <f>[1]завтрак!E73</f>
        <v>0</v>
      </c>
      <c r="I141" s="43">
        <f>[1]завтрак!F73</f>
        <v>6.4</v>
      </c>
      <c r="J141" s="43">
        <f>[1]завтрак!G73</f>
        <v>26.8</v>
      </c>
      <c r="K141" s="44" t="str">
        <f>[1]завтрак!A73</f>
        <v>54-2гн</v>
      </c>
      <c r="L141" s="43">
        <f>[2]Лист1!L141</f>
        <v>1.59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f>[2]Лист1!L142</f>
        <v>2.4300000000000002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f>[2]Лист1!L143</f>
        <v>0</v>
      </c>
    </row>
    <row r="144" spans="1:12" ht="15" x14ac:dyDescent="0.25">
      <c r="A144" s="23"/>
      <c r="B144" s="15"/>
      <c r="C144" s="11"/>
      <c r="D144" s="6"/>
      <c r="E144" s="42" t="str">
        <f>[1]завтрак!B70</f>
        <v>Сыр твердых сортов в нарезке</v>
      </c>
      <c r="F144" s="43">
        <f>[1]завтрак!C70</f>
        <v>15</v>
      </c>
      <c r="G144" s="43">
        <f>[1]завтрак!D70</f>
        <v>3.5</v>
      </c>
      <c r="H144" s="43">
        <f>[1]завтрак!E70</f>
        <v>4.4000000000000004</v>
      </c>
      <c r="I144" s="43">
        <f>[1]завтрак!F70</f>
        <v>0</v>
      </c>
      <c r="J144" s="43">
        <f>[1]завтрак!G70</f>
        <v>53.7</v>
      </c>
      <c r="K144" s="44" t="s">
        <v>39</v>
      </c>
      <c r="L144" s="43">
        <f>[2]Лист1!L144</f>
        <v>9.98</v>
      </c>
    </row>
    <row r="145" spans="1:12" ht="15" x14ac:dyDescent="0.2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f>[2]Лист1!L145</f>
        <v>1.35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2">SUM(G139:G145)</f>
        <v>40.5</v>
      </c>
      <c r="H146" s="19">
        <f t="shared" si="72"/>
        <v>10.3</v>
      </c>
      <c r="I146" s="19">
        <f t="shared" si="72"/>
        <v>82.7</v>
      </c>
      <c r="J146" s="19">
        <f t="shared" si="72"/>
        <v>585.30000000000007</v>
      </c>
      <c r="K146" s="25"/>
      <c r="L146" s="19">
        <f t="shared" ref="L146" si="73">SUM(L139:L145)</f>
        <v>46.43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4">SUM(G147:G155)</f>
        <v>0</v>
      </c>
      <c r="H156" s="19">
        <f t="shared" si="74"/>
        <v>0</v>
      </c>
      <c r="I156" s="19">
        <f t="shared" si="74"/>
        <v>0</v>
      </c>
      <c r="J156" s="19">
        <f t="shared" si="74"/>
        <v>0</v>
      </c>
      <c r="K156" s="25"/>
      <c r="L156" s="19">
        <f t="shared" ref="L156" si="7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 t="shared" ref="G157" si="76">G146+G156</f>
        <v>40.5</v>
      </c>
      <c r="H157" s="32">
        <f t="shared" ref="H157" si="77">H146+H156</f>
        <v>10.3</v>
      </c>
      <c r="I157" s="32">
        <f t="shared" ref="I157" si="78">I146+I156</f>
        <v>82.7</v>
      </c>
      <c r="J157" s="32">
        <f t="shared" ref="J157:L157" si="79">J146+J156</f>
        <v>585.30000000000007</v>
      </c>
      <c r="K157" s="32"/>
      <c r="L157" s="32">
        <f t="shared" si="79"/>
        <v>46.43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tr">
        <f>[1]завтрак!B81</f>
        <v>Картофельное пюре</v>
      </c>
      <c r="F158" s="40">
        <f>[1]завтрак!C81</f>
        <v>150</v>
      </c>
      <c r="G158" s="40">
        <f>[1]завтрак!D81</f>
        <v>3.1</v>
      </c>
      <c r="H158" s="40">
        <f>[1]завтрак!E81</f>
        <v>5.3</v>
      </c>
      <c r="I158" s="40">
        <f>[1]завтрак!F81</f>
        <v>19.8</v>
      </c>
      <c r="J158" s="40">
        <f>[1]завтрак!G81</f>
        <v>139.4</v>
      </c>
      <c r="K158" s="41" t="str">
        <f>[1]завтрак!A81</f>
        <v>54-11г</v>
      </c>
      <c r="L158" s="40">
        <f>[2]Лист1!L158</f>
        <v>13.2</v>
      </c>
    </row>
    <row r="159" spans="1:12" ht="15" x14ac:dyDescent="0.25">
      <c r="A159" s="23"/>
      <c r="B159" s="15"/>
      <c r="C159" s="11"/>
      <c r="D159" s="6"/>
      <c r="E159" s="42" t="str">
        <f>[1]завтрак!B82</f>
        <v>Тефтели из говядины с рисом</v>
      </c>
      <c r="F159" s="43">
        <f>[1]завтрак!I82</f>
        <v>0</v>
      </c>
      <c r="G159" s="43">
        <f>[1]завтрак!J82</f>
        <v>0</v>
      </c>
      <c r="H159" s="43">
        <f>[1]завтрак!K82</f>
        <v>0</v>
      </c>
      <c r="I159" s="43">
        <f>[1]завтрак!L82</f>
        <v>0</v>
      </c>
      <c r="J159" s="43">
        <v>179</v>
      </c>
      <c r="K159" s="44" t="str">
        <f>[1]завтрак!A82</f>
        <v>54-16м</v>
      </c>
      <c r="L159" s="43">
        <f>[2]Лист1!L159</f>
        <v>21.94</v>
      </c>
    </row>
    <row r="160" spans="1:12" ht="15" x14ac:dyDescent="0.25">
      <c r="A160" s="23"/>
      <c r="B160" s="15"/>
      <c r="C160" s="11"/>
      <c r="D160" s="7" t="s">
        <v>22</v>
      </c>
      <c r="E160" s="42" t="str">
        <f>[1]завтрак!B84</f>
        <v>Чай с лимоном и сахаром</v>
      </c>
      <c r="F160" s="43">
        <f>[1]завтрак!C84</f>
        <v>200</v>
      </c>
      <c r="G160" s="43">
        <f>[1]завтрак!D84</f>
        <v>0.2</v>
      </c>
      <c r="H160" s="43">
        <f>[1]завтрак!E84</f>
        <v>0.1</v>
      </c>
      <c r="I160" s="43">
        <f>[1]завтрак!F84</f>
        <v>6.6</v>
      </c>
      <c r="J160" s="43">
        <f>[1]завтрак!G84</f>
        <v>27.9</v>
      </c>
      <c r="K160" s="44" t="str">
        <f>[1]завтрак!A84</f>
        <v>54-3гн</v>
      </c>
      <c r="L160" s="43">
        <f>[2]Лист1!L160</f>
        <v>3.36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f>[2]Лист1!L161</f>
        <v>2.4300000000000002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f>[2]Лист1!L162</f>
        <v>0</v>
      </c>
    </row>
    <row r="163" spans="1:12" ht="15" x14ac:dyDescent="0.25">
      <c r="A163" s="23"/>
      <c r="B163" s="15"/>
      <c r="C163" s="11"/>
      <c r="D163" s="6"/>
      <c r="E163" s="42" t="str">
        <f>[1]завтрак!B80</f>
        <v>Овощи в нарезке (Расчет: огурец)4</v>
      </c>
      <c r="F163" s="43">
        <f>[1]завтрак!C80</f>
        <v>60</v>
      </c>
      <c r="G163" s="43">
        <f>[1]завтрак!D80</f>
        <v>0.4</v>
      </c>
      <c r="H163" s="43">
        <f>[1]завтрак!E80</f>
        <v>0</v>
      </c>
      <c r="I163" s="43">
        <f>[1]завтрак!F80</f>
        <v>1.1000000000000001</v>
      </c>
      <c r="J163" s="43">
        <f>[1]завтрак!G80</f>
        <v>6.3</v>
      </c>
      <c r="K163" s="44" t="str">
        <f>[1]завтрак!$A$80</f>
        <v>54-2з</v>
      </c>
      <c r="L163" s="43">
        <f>[2]Лист1!L163</f>
        <v>4.8</v>
      </c>
    </row>
    <row r="164" spans="1:12" ht="15" x14ac:dyDescent="0.2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f>[2]Лист1!L164</f>
        <v>1.35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80">SUM(G158:G164)</f>
        <v>8.8000000000000007</v>
      </c>
      <c r="H165" s="19">
        <f t="shared" si="80"/>
        <v>6.1</v>
      </c>
      <c r="I165" s="19">
        <f t="shared" si="80"/>
        <v>58</v>
      </c>
      <c r="J165" s="19">
        <f t="shared" si="80"/>
        <v>500.79999999999995</v>
      </c>
      <c r="K165" s="25"/>
      <c r="L165" s="19">
        <f t="shared" ref="L165" si="81">SUM(L158:L164)</f>
        <v>47.08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 t="shared" ref="G176" si="84">G165+G175</f>
        <v>8.8000000000000007</v>
      </c>
      <c r="H176" s="32">
        <f t="shared" ref="H176" si="85">H165+H175</f>
        <v>6.1</v>
      </c>
      <c r="I176" s="32">
        <f t="shared" ref="I176" si="86">I165+I175</f>
        <v>58</v>
      </c>
      <c r="J176" s="32">
        <f t="shared" ref="J176:L176" si="87">J165+J175</f>
        <v>500.79999999999995</v>
      </c>
      <c r="K176" s="32"/>
      <c r="L176" s="32">
        <f t="shared" si="87"/>
        <v>47.08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tr">
        <f>[1]завтрак!B90</f>
        <v>Каша вязкая молочная Дружба</v>
      </c>
      <c r="F177" s="40">
        <f>[1]завтрак!C90</f>
        <v>100</v>
      </c>
      <c r="G177" s="40">
        <f>[1]завтрак!D90</f>
        <v>2.5</v>
      </c>
      <c r="H177" s="40">
        <f>[1]завтрак!E90</f>
        <v>2.9</v>
      </c>
      <c r="I177" s="40">
        <f>[1]завтрак!F90</f>
        <v>12.05</v>
      </c>
      <c r="J177" s="40">
        <f>[1]завтрак!G90</f>
        <v>84.45</v>
      </c>
      <c r="K177" s="41" t="str">
        <f>[1]завтрак!A90</f>
        <v>54-16к</v>
      </c>
      <c r="L177" s="40">
        <f>[2]Лист1!L177</f>
        <v>14.15</v>
      </c>
    </row>
    <row r="178" spans="1:12" ht="15" x14ac:dyDescent="0.25">
      <c r="A178" s="23"/>
      <c r="B178" s="15"/>
      <c r="C178" s="11"/>
      <c r="D178" s="6"/>
      <c r="E178" s="42" t="str">
        <f>[1]завтрак!B91</f>
        <v>Запеканка из творога</v>
      </c>
      <c r="F178" s="43">
        <f>[1]завтрак!C91</f>
        <v>75</v>
      </c>
      <c r="G178" s="43">
        <f>[1]завтрак!D91</f>
        <v>14.8</v>
      </c>
      <c r="H178" s="43">
        <f>[1]завтрак!E91</f>
        <v>5.3</v>
      </c>
      <c r="I178" s="43">
        <f>[1]завтрак!F91</f>
        <v>10.8</v>
      </c>
      <c r="J178" s="43">
        <f>[1]завтрак!G91</f>
        <v>150.6</v>
      </c>
      <c r="K178" s="44" t="str">
        <f>[1]завтрак!A91</f>
        <v xml:space="preserve">54-1т                                     </v>
      </c>
      <c r="L178" s="43">
        <v>23.23</v>
      </c>
    </row>
    <row r="179" spans="1:12" ht="15" x14ac:dyDescent="0.25">
      <c r="A179" s="23"/>
      <c r="B179" s="15"/>
      <c r="C179" s="11"/>
      <c r="D179" s="7" t="s">
        <v>22</v>
      </c>
      <c r="E179" s="42" t="str">
        <f>[1]завтрак!B93</f>
        <v>Какао с молоком</v>
      </c>
      <c r="F179" s="43">
        <f>[1]завтрак!C93</f>
        <v>200</v>
      </c>
      <c r="G179" s="43">
        <f>[1]завтрак!D93</f>
        <v>4.7</v>
      </c>
      <c r="H179" s="43">
        <f>[1]завтрак!E93</f>
        <v>3.5</v>
      </c>
      <c r="I179" s="43">
        <f>[1]завтрак!F93</f>
        <v>12.5</v>
      </c>
      <c r="J179" s="43">
        <f>[1]завтрак!G93</f>
        <v>100.4</v>
      </c>
      <c r="K179" s="44" t="str">
        <f>[1]завтрак!$A$93</f>
        <v>54-21гн</v>
      </c>
      <c r="L179" s="43">
        <f>[2]Лист1!L179</f>
        <v>14.64</v>
      </c>
    </row>
    <row r="180" spans="1:12" ht="15" x14ac:dyDescent="0.25">
      <c r="A180" s="23"/>
      <c r="B180" s="15"/>
      <c r="C180" s="11"/>
      <c r="D180" s="7" t="s">
        <v>23</v>
      </c>
      <c r="E180" s="42" t="str">
        <f>[1]завтрак!B95</f>
        <v>Хлеб пшеничный</v>
      </c>
      <c r="F180" s="43">
        <f>[1]завтрак!C95</f>
        <v>30</v>
      </c>
      <c r="G180" s="43">
        <f>[1]завтрак!D95</f>
        <v>2.2999999999999998</v>
      </c>
      <c r="H180" s="43">
        <f>[1]завтрак!E95</f>
        <v>0.2</v>
      </c>
      <c r="I180" s="43">
        <f>[1]завтрак!F95</f>
        <v>14.8</v>
      </c>
      <c r="J180" s="43">
        <f>[1]завтрак!G95</f>
        <v>70.3</v>
      </c>
      <c r="K180" s="44" t="s">
        <v>46</v>
      </c>
      <c r="L180" s="43">
        <f>[2]Лист1!L180</f>
        <v>1.62</v>
      </c>
    </row>
    <row r="181" spans="1:12" ht="15" x14ac:dyDescent="0.25">
      <c r="A181" s="23"/>
      <c r="B181" s="15"/>
      <c r="C181" s="11"/>
      <c r="D181" s="7" t="s">
        <v>24</v>
      </c>
      <c r="E181" s="42" t="str">
        <f>[1]завтрак!B92</f>
        <v>Фрукт (Расчет: банан)2</v>
      </c>
      <c r="F181" s="43">
        <f>[1]завтрак!C92</f>
        <v>150</v>
      </c>
      <c r="G181" s="43">
        <f>[1]завтрак!D92</f>
        <v>2.2999999999999998</v>
      </c>
      <c r="H181" s="43">
        <f>[1]завтрак!E92</f>
        <v>0.8</v>
      </c>
      <c r="I181" s="43">
        <f>[1]завтрак!F92</f>
        <v>31.5</v>
      </c>
      <c r="J181" s="43">
        <f>[1]завтрак!G92</f>
        <v>141.80000000000001</v>
      </c>
      <c r="K181" s="44" t="s">
        <v>46</v>
      </c>
      <c r="L181" s="43">
        <f>[2]Лист1!L181</f>
        <v>11</v>
      </c>
    </row>
    <row r="182" spans="1:12" ht="15" x14ac:dyDescent="0.25">
      <c r="A182" s="23"/>
      <c r="B182" s="15"/>
      <c r="C182" s="11"/>
      <c r="D182" s="6"/>
      <c r="E182" s="42" t="str">
        <f>[1]завтрак!B94</f>
        <v>Джем из абрикосов</v>
      </c>
      <c r="F182" s="43">
        <f>[1]завтрак!C94</f>
        <v>5</v>
      </c>
      <c r="G182" s="43">
        <f>[1]завтрак!D94</f>
        <v>0</v>
      </c>
      <c r="H182" s="43">
        <f>[1]завтрак!E94</f>
        <v>0</v>
      </c>
      <c r="I182" s="43">
        <f>[1]завтрак!F94</f>
        <v>3.6</v>
      </c>
      <c r="J182" s="43">
        <f>[1]завтрак!G94</f>
        <v>14.5</v>
      </c>
      <c r="K182" s="44" t="str">
        <f>[1]завтрак!$A$94</f>
        <v>Пром.</v>
      </c>
      <c r="L182" s="43">
        <f>[2]Лист1!L182</f>
        <v>0.9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8">SUM(G177:G183)</f>
        <v>26.6</v>
      </c>
      <c r="H184" s="19">
        <f t="shared" si="88"/>
        <v>12.7</v>
      </c>
      <c r="I184" s="19">
        <f t="shared" si="88"/>
        <v>85.25</v>
      </c>
      <c r="J184" s="19">
        <f t="shared" si="88"/>
        <v>562.05000000000007</v>
      </c>
      <c r="K184" s="25"/>
      <c r="L184" s="19">
        <f t="shared" ref="L184" si="89">SUM(L177:L183)</f>
        <v>65.540000000000006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2">G184+G194</f>
        <v>26.6</v>
      </c>
      <c r="H195" s="32">
        <f t="shared" ref="H195" si="93">H184+H194</f>
        <v>12.7</v>
      </c>
      <c r="I195" s="32">
        <f t="shared" ref="I195" si="94">I184+I194</f>
        <v>85.25</v>
      </c>
      <c r="J195" s="32">
        <f t="shared" ref="J195:L195" si="95">J184+J194</f>
        <v>562.05000000000007</v>
      </c>
      <c r="K195" s="32"/>
      <c r="L195" s="32">
        <f t="shared" si="95"/>
        <v>65.540000000000006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24.839999999999996</v>
      </c>
      <c r="H196" s="34">
        <f t="shared" si="96"/>
        <v>15.455000000000002</v>
      </c>
      <c r="I196" s="34">
        <f t="shared" si="96"/>
        <v>73.070000000000007</v>
      </c>
      <c r="J196" s="34">
        <f t="shared" si="96"/>
        <v>548.05500000000006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61.663999999999987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2023-10-23T19:02:39Z</dcterms:modified>
</cp:coreProperties>
</file>